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55" windowHeight="7515" tabRatio="844" firstSheet="15" activeTab="25"/>
  </bookViews>
  <sheets>
    <sheet name="Cigrovec C-17" sheetId="1" r:id="rId1"/>
    <sheet name="Cigrovec C-15.3" sheetId="2" r:id="rId2"/>
    <sheet name="Cigrovec C-19" sheetId="3" r:id="rId3"/>
    <sheet name="Cigrovec C-11" sheetId="4" r:id="rId4"/>
    <sheet name=" Bušin Bu-4" sheetId="5" r:id="rId5"/>
    <sheet name="Bušin Bu-7" sheetId="6" r:id="rId6"/>
    <sheet name="Bušin Bu-20 " sheetId="7" r:id="rId7"/>
    <sheet name="Kostel K 13.4 (1)" sheetId="8" r:id="rId8"/>
    <sheet name="Kostel K 13.4 (2)" sheetId="9" r:id="rId9"/>
    <sheet name="Kostel K 11" sheetId="10" r:id="rId10"/>
    <sheet name="Vinagora V-24" sheetId="11" r:id="rId11"/>
    <sheet name="Gorjakovo G-19.1" sheetId="12" r:id="rId12"/>
    <sheet name="Gorjakovo G-5" sheetId="13" r:id="rId13"/>
    <sheet name="Gorjakovo G-1" sheetId="14" r:id="rId14"/>
    <sheet name="Benkovo B-9.4" sheetId="15" r:id="rId15"/>
    <sheet name="Benkovo B-3.1" sheetId="16" r:id="rId16"/>
    <sheet name="Benkovo B-2.10" sheetId="17" r:id="rId17"/>
    <sheet name="Plemenšćina Pl-11 " sheetId="18" r:id="rId18"/>
    <sheet name="Plemenšćina Pl-18" sheetId="19" r:id="rId19"/>
    <sheet name="Pregrada P-11.1." sheetId="20" r:id="rId20"/>
    <sheet name="Pregrada P-38" sheetId="21" r:id="rId21"/>
    <sheet name="Pregrada P-42" sheetId="22" r:id="rId22"/>
    <sheet name="Sopot S-19.2" sheetId="23" r:id="rId23"/>
    <sheet name="Sopot S-25" sheetId="24" r:id="rId24"/>
    <sheet name="Sopot S-4.3" sheetId="25" r:id="rId25"/>
    <sheet name="SVEUKUPNO" sheetId="26" r:id="rId26"/>
    <sheet name="Ponudbeni troškovnik" sheetId="27" r:id="rId27"/>
  </sheets>
  <definedNames/>
  <calcPr fullCalcOnLoad="1"/>
</workbook>
</file>

<file path=xl/sharedStrings.xml><?xml version="1.0" encoding="utf-8"?>
<sst xmlns="http://schemas.openxmlformats.org/spreadsheetml/2006/main" count="1182" uniqueCount="97">
  <si>
    <t>m3</t>
  </si>
  <si>
    <t>m'</t>
  </si>
  <si>
    <t>m2</t>
  </si>
  <si>
    <t>Ukupno</t>
  </si>
  <si>
    <t>RB</t>
  </si>
  <si>
    <t>Opis stavke</t>
  </si>
  <si>
    <t>Jed. mjere</t>
  </si>
  <si>
    <t>Jedinična cijena</t>
  </si>
  <si>
    <t>Količina</t>
  </si>
  <si>
    <t>UKUPNO :</t>
  </si>
  <si>
    <t>SVEUKUPNO</t>
  </si>
  <si>
    <t>PDV</t>
  </si>
  <si>
    <t>TROŠKOVNIK</t>
  </si>
  <si>
    <t>Rekapitulacija</t>
  </si>
  <si>
    <t>Procjena radova</t>
  </si>
  <si>
    <t xml:space="preserve"> </t>
  </si>
  <si>
    <t xml:space="preserve">dionica duljine 60 m - širina asfalta 2,6 m </t>
  </si>
  <si>
    <t xml:space="preserve">dionica duljine 100 m - širina asfalta 2,6 m </t>
  </si>
  <si>
    <t>kom</t>
  </si>
  <si>
    <t xml:space="preserve">dionica duljine 150 m - širina asfalta 2,6 m </t>
  </si>
  <si>
    <t xml:space="preserve">NC GRAD PREGRADA 2017 </t>
  </si>
  <si>
    <t xml:space="preserve">širina asfalta 2,6 m </t>
  </si>
  <si>
    <t>UKUPNO</t>
  </si>
  <si>
    <t>Porezivanje postojeće kolničke konstrukcije.
Ova stavka obuhvaća sve radnje na porezivanju i poravnanju postojeće kolničke konstrukcije od kamenog materijala odgovarajućim strojevima (grejder, kombinirkom ili sl.).
Obračunato po m2 izvršenog porezivanja i poravnanja na tehnički ispravan način.</t>
  </si>
  <si>
    <t>Strojni iskop za uređenje kolnika. 
Ova stavka uključuje strojni iskop u materijalu "C" kategorije za proširenje kolnika. Prosječne širina iskopa 0,8 m i dubina 0,2 m. Stvarne širine, dubine i dužine zahvata utvrditi će se na licu mjesta tijekom izvođenja radova.
Iskop treba urediti  prema zahtjevu nadzornog inženjera.
Stavka uključuje utovar u kamion i odvoz zemljanog materijala na deponiju do 5 km, sa planiranjem deponije.
Lokaciju deponije izvođač je dužan zatražiti od nadležnih gradskih službi prije početka izvođenja radova.
Obračun po m3 izvedenog iskopa u sraslom stanju.</t>
  </si>
  <si>
    <t>Strojni iskop za uređenje pokosa. 
Ova stavka uključuje strojni iskop za uređenje pokosa u materijalu "C" kategorije. Stvarne širine, dubine i dužine zahvata utvrditi će se na licu mjesta tijekom izvođenja radova.
Pokos treba urediti  prema zahtjevu nadzornog inženjera. 
Stavka uključuje utovar u kamion i odvoz zemljanog materijala na deponiju do 5 km, sa planiranjem deponije.
Lokaciju deponije izvođač je dužan zatražiti od nadležnih gradskih službi prije početka izvođenja radova.
Obračun po m3 izvedenog iskopa u sraslom stanju.</t>
  </si>
  <si>
    <t>Izrada tamponskog sloja. 
Izrada tamponskog sloja od drobljenog kamenog materijala veličine zrna 0-60 mm u debljini sloja 20 cm za proširenje kolnika i izrada tamponskog sloja od  drobljenog kamenog materijala veličine zrna 0-32 (0-60) mm debljine 10-30 cm za ojačanje postojeće kolničke konstrukcije (i na djelu novoizvedenog proširenja).
Za izradu ovog sloja može se upotrijebiti kameni materijal za koji je pribavljen atest o njegovoj podobnosti za izradu tamponskog sloja.
Tampon se mora uvaljati i nabiti (uvibrirati) u slojevima odgovarajućim  strojevima.
Sva tekuća i kontrolna ispitivanja treba vršiti prema važećim standardima i propisima u toku građenja. 
Ova stavka obuhvaća:
- nabava, dovoz i istovar, 
- razgrtanje, planiranje, profiliranje tamponskog sloja i zbijanje,
- kontrola ravnine i visine izvedenog tamponskog sloja.
Obračunato po m3 ugrađenog kamenog materijala u zbijenom stanju.</t>
  </si>
  <si>
    <t>Izrada nosivo habajućeg sloja asfalta.
Ova stavka uključuje nabavu, dopremu i strojnu ugradnju asfalta AC 16 surf, 50/70, AG4, debljine sloja 6 cm, uvaljano. Kvaliteta asfaltne mase i ugradnje mora odgovarati tehničkim uvjetima za ovu vrstu radova. Širina asfaltnog zastora iznosi minimalno 2,5 m.
Obračun po m2 ugrađenog nosivo habajućeg sloja asfalta na tehnički ispravan način.</t>
  </si>
  <si>
    <t>Iskop otvorenog postojećeg jaraka.
Ova stavka obuhvaća strojni iskop otvorenog jarka za prihvat oborinskih voda i odvoz zemljanog materijala na deponiju do 5 km, sa planiranjem deponije.
Prosječna količina iskopa 0,30m3/m'.
Iskop odvodng jaraka prema zahtjevu nadzornog inženjera.
Obračun po m' iskopanog jarka na tehnički ispravan način.</t>
  </si>
  <si>
    <t>Izrada bankina.
Ova stavka uključuje nabavu, dopremu i ugradnja kamenog materijala veličine 0-16 mm, u bankinu pravilnog poprečnog pada. Prosječne širina bankine 30-40 cm, debljine sloja  6 cm uvaljano.
Obračun po m2 izvedenih bankina na tehnički ispravan način.</t>
  </si>
  <si>
    <t>Izrada rigola asfaltnom masom širine 50 cm: 
Ova stavka uključuje asfaltiranje asfaltnom mješavinom  AC 16 surf, 50/70, AG4, 6 cm uvaljano. Rigol se radi uz rub kolnika u obliku plitke kanalice.
Obračun po m' izvedenog rigola.</t>
  </si>
  <si>
    <t xml:space="preserve">Izrada novog propusta: 
Ova stavka uključuje iskop, nabavu, dopremu i ugradnju novih  PP/PE korugirana cijev DN 400, SN8. U cijenu treba uključiti izradu posteljice od kamenog materijala debljine 20 cm, podložni beton C12/15 debljine 15 cm, te oblaganje cijevi betonom C12/15 u sloju debljine 15 cm, a sa gornje strane ugraditi armaturnu mrežu i zaliti betonom C25/30 debljine 15 cm Na ulaznom i izlaznom dijelu propusta potrebno je izraditi kamene glave od lomljenog kamena povezanog betonom C 20/25.
Obračun po m' izvedenog propusta uključujući sav rad i materijal. </t>
  </si>
  <si>
    <t>Ugradnja cijevi na mjestima prilaza: 
Ova stavka uključuje dobavu i ugradnju korugiranih kanalizacijskih cijevi  DN400 mm, SN8 na mjestima prilaza. U jediničnoj cijeni uključena je dobava i ugradnja korugiranih kanalizacijskih cijevi DN 400 mm, SN8. Na ulaznom i izlaznom dijelu prilaza potrebno je izraditi kamene glave od lomljenog kamena povezanog betonom C 20/25.
U jediničnoj cijeni uključene su navedene i sve ostale aktivnosti za dovođenje u predviđenu funkciju.</t>
  </si>
  <si>
    <t xml:space="preserve">Rezanje asfalta: 
Obuhvaća rezanje asfalta  odgovarajućim strojem uz pripomoć radnika. 
Obračun po m' izvedenog rezanja asfalta </t>
  </si>
  <si>
    <t>Postavljanje normalnog rubnjaka.
Ova stavka uključuje nabavu, dopremu i ugradnju  normalnog rubnjaka 18/24/100 cm, C30/37 otporni na sol i smrzavanje, a polažu se na beton C16/20, prosječnog utruška 0,10 m3/m', za prihvat i vođenje oborinske vode uz rub kolnika.
Predhodno je potrebno pripremiti i dobro  uvaljati  podlogu.
Obračun po m'  postavljenog normalnog rubnjaka na tehnički ispravan način.</t>
  </si>
  <si>
    <t>Vađenje panjeva: 
Ova stavka uklučuje strojno i ručno vađenje panjeva ø10-30 cm. 
Obračunava se po komadu izvađenog panja te odvoz na deponiju.</t>
  </si>
  <si>
    <t>NC GRAD PREGRADA 2018 Cigrovec C-17</t>
  </si>
  <si>
    <t xml:space="preserve">dionica duljine 140 m - širina asfalta 2,6 m </t>
  </si>
  <si>
    <t>Cigrovec C-17</t>
  </si>
  <si>
    <t>NC GRAD PREGRADA 2018 Cigrovec C-15.3</t>
  </si>
  <si>
    <t xml:space="preserve">dionica duljine 50 m - širina asfalta 2,6 m </t>
  </si>
  <si>
    <t>Cigrovec C-15.3</t>
  </si>
  <si>
    <t xml:space="preserve">dionica duljine 80 m - širina asfalta 2,6 m </t>
  </si>
  <si>
    <t>NC GRAD PREGRADA 2018 Cigrovec C-11</t>
  </si>
  <si>
    <t xml:space="preserve">dionica duljine 30 m - širina asfalta 2,6 m </t>
  </si>
  <si>
    <t>Cigrovec C-11</t>
  </si>
  <si>
    <t>NC GRAD PREGRADA 2018 Bušin Bu-4</t>
  </si>
  <si>
    <t>NC GRAD PREGRADA 2018 Bušin Bu-7</t>
  </si>
  <si>
    <t>Bušin Bu-7</t>
  </si>
  <si>
    <t xml:space="preserve"> Bušin Bu-4</t>
  </si>
  <si>
    <t>NC GRAD PREGRADA 2018 Bušin Bu-20</t>
  </si>
  <si>
    <t>Bušin Bu-20</t>
  </si>
  <si>
    <t>NC GRAD PREGRADA 2018 Kostel K 13.4 (1)</t>
  </si>
  <si>
    <t>Kostel K 13.4 (1)</t>
  </si>
  <si>
    <t>Kostel K 13.4 (2)</t>
  </si>
  <si>
    <t>NC GRAD PREGRADA 2018 Kostel K 13.4 (2)</t>
  </si>
  <si>
    <t>NC GRAD PREGRADA 2018 Kostel K 11</t>
  </si>
  <si>
    <t>Kostel K 11</t>
  </si>
  <si>
    <t>NC GRAD PREGRADA 2018 Vinagora V-24</t>
  </si>
  <si>
    <t xml:space="preserve">dionica duljine 300 m - širina asfalta 2,6 m </t>
  </si>
  <si>
    <t>Vinagora V-24</t>
  </si>
  <si>
    <t>NC GRAD PREGRADA 2018 Gorjakovo G-19.1</t>
  </si>
  <si>
    <t>Gorjakovo G-19.1</t>
  </si>
  <si>
    <t>NC GRAD PREGRADA 2018 Gorjakovo G-5</t>
  </si>
  <si>
    <t xml:space="preserve">dionica duljine 120 m - širina asfalta 2,6 m </t>
  </si>
  <si>
    <t>Gorjakovo G-5</t>
  </si>
  <si>
    <t xml:space="preserve">dionica duljine 75 m - širina asfalta 2,6 m </t>
  </si>
  <si>
    <t>NC GRAD PREGRADA 2018 Gorjakovo G-1</t>
  </si>
  <si>
    <t>Gorjakovo G-1</t>
  </si>
  <si>
    <t>NC GRAD PREGRADA 2018 Benkovo B-9.4</t>
  </si>
  <si>
    <t>Benkovo B-9.4</t>
  </si>
  <si>
    <t>NC GRAD PREGRADA 2018 Benkovo B-3.1</t>
  </si>
  <si>
    <t>Benkovo B-3.1</t>
  </si>
  <si>
    <t>NC GRAD PREGRADA 2018 Benkovo B-2.10</t>
  </si>
  <si>
    <t>Benkovo B-2.10</t>
  </si>
  <si>
    <t xml:space="preserve">dionica duljine 200 m - širina asfalta 2,6 m </t>
  </si>
  <si>
    <t>NC GRAD PREGRADA 2018 Plemenšćina Pl-11</t>
  </si>
  <si>
    <t>Plemenšćina Pl-11</t>
  </si>
  <si>
    <t>NC GRAD PREGRADA 2018 Plemenšćina Pl-18</t>
  </si>
  <si>
    <t>Plemenšćina Pl-18</t>
  </si>
  <si>
    <t>NC GRAD PREGRADA 2018 Pregrada P-11.1.</t>
  </si>
  <si>
    <t>Pregrada P-11.1.</t>
  </si>
  <si>
    <t>NC GRAD PREGRADA 2018 Pregrada P-38</t>
  </si>
  <si>
    <t>Pregrada P-38</t>
  </si>
  <si>
    <t>NC GRAD PREGRADA 2018 Pregrada P-42</t>
  </si>
  <si>
    <t>Pregrada P-42</t>
  </si>
  <si>
    <t>NC GRAD PREGRADA 2018 Sopot S-19.2</t>
  </si>
  <si>
    <t>Sopot S-19.2</t>
  </si>
  <si>
    <t>NC GRAD PREGRADA 2018 Sopot S-25</t>
  </si>
  <si>
    <t xml:space="preserve">dionica duljine 110 m - širina asfalta 2,6 m </t>
  </si>
  <si>
    <t>Sopot S-25</t>
  </si>
  <si>
    <t>NC GRAD PREGRADA 2018 Sopot S-4.3</t>
  </si>
  <si>
    <t>Sopot S-4.3</t>
  </si>
  <si>
    <t xml:space="preserve">NC GRAD PREGRADA 2018 </t>
  </si>
  <si>
    <t xml:space="preserve"> duljine 2925 m - širina asfalta 2,6 m </t>
  </si>
  <si>
    <t>Cigrovec C-19</t>
  </si>
  <si>
    <t>NC GRAD PREGRADA 2018 Cigrovec C-19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</si>
</sst>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_-* #,##0.00\ [$kn-41A]_-;\-* #,##0.00\ [$kn-41A]_-;_-* &quot;-&quot;??\ [$kn-41A]_-;_-@_-"/>
    <numFmt numFmtId="170" formatCode="[$-41A]d\.\ mmmm\ yyyy\.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58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58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4" fontId="0" fillId="0" borderId="0" xfId="58" applyFont="1" applyAlignment="1">
      <alignment/>
    </xf>
    <xf numFmtId="44" fontId="0" fillId="0" borderId="0" xfId="58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4" fontId="5" fillId="34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44" fontId="8" fillId="0" borderId="10" xfId="58" applyFont="1" applyBorder="1" applyAlignment="1">
      <alignment/>
    </xf>
    <xf numFmtId="0" fontId="5" fillId="34" borderId="0" xfId="0" applyFont="1" applyFill="1" applyAlignment="1">
      <alignment/>
    </xf>
    <xf numFmtId="44" fontId="5" fillId="34" borderId="0" xfId="58" applyFont="1" applyFill="1" applyAlignment="1">
      <alignment/>
    </xf>
    <xf numFmtId="0" fontId="8" fillId="0" borderId="0" xfId="0" applyFont="1" applyBorder="1" applyAlignment="1">
      <alignment/>
    </xf>
    <xf numFmtId="44" fontId="8" fillId="0" borderId="0" xfId="58" applyFont="1" applyBorder="1" applyAlignment="1">
      <alignment/>
    </xf>
    <xf numFmtId="44" fontId="8" fillId="0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58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0" borderId="11" xfId="0" applyNumberFormat="1" applyFont="1" applyBorder="1" applyAlignment="1">
      <alignment horizontal="justify" vertical="top" wrapText="1"/>
    </xf>
    <xf numFmtId="4" fontId="0" fillId="0" borderId="11" xfId="0" applyNumberFormat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50" applyNumberFormat="1" applyFont="1" applyBorder="1" applyAlignment="1">
      <alignment horizontal="center" wrapText="1"/>
      <protection/>
    </xf>
    <xf numFmtId="4" fontId="0" fillId="0" borderId="11" xfId="50" applyNumberFormat="1" applyBorder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4" fontId="8" fillId="0" borderId="12" xfId="0" applyNumberFormat="1" applyFont="1" applyFill="1" applyBorder="1" applyAlignment="1">
      <alignment/>
    </xf>
    <xf numFmtId="44" fontId="5" fillId="34" borderId="13" xfId="0" applyNumberFormat="1" applyFont="1" applyFill="1" applyBorder="1" applyAlignment="1">
      <alignment/>
    </xf>
    <xf numFmtId="44" fontId="8" fillId="0" borderId="14" xfId="58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4" fontId="4" fillId="33" borderId="16" xfId="58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44" fontId="4" fillId="33" borderId="17" xfId="58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44" fontId="1" fillId="0" borderId="12" xfId="58" applyFont="1" applyBorder="1" applyAlignment="1">
      <alignment horizontal="center"/>
    </xf>
    <xf numFmtId="4" fontId="0" fillId="0" borderId="18" xfId="0" applyNumberFormat="1" applyBorder="1" applyAlignment="1">
      <alignment horizontal="center" vertical="top" wrapText="1"/>
    </xf>
    <xf numFmtId="0" fontId="0" fillId="0" borderId="18" xfId="50" applyBorder="1" applyAlignment="1">
      <alignment horizontal="center" vertical="top" wrapText="1"/>
      <protection/>
    </xf>
    <xf numFmtId="0" fontId="0" fillId="0" borderId="19" xfId="0" applyBorder="1" applyAlignment="1">
      <alignment horizontal="center" vertical="top"/>
    </xf>
    <xf numFmtId="4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44" fontId="1" fillId="0" borderId="0" xfId="58" applyFont="1" applyBorder="1" applyAlignment="1">
      <alignment/>
    </xf>
    <xf numFmtId="0" fontId="8" fillId="0" borderId="0" xfId="0" applyFont="1" applyFill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justify" vertical="top" wrapText="1"/>
      <protection hidden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50" applyFont="1" applyFill="1" applyBorder="1" applyAlignment="1">
      <alignment horizontal="justify" vertical="top" wrapText="1"/>
      <protection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 vertical="top" wrapText="1"/>
      <protection hidden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justify" vertical="top" wrapText="1"/>
      <protection hidden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50" applyFont="1" applyFill="1" applyBorder="1" applyAlignment="1">
      <alignment horizontal="justify" vertical="top" wrapText="1"/>
      <protection/>
    </xf>
    <xf numFmtId="4" fontId="0" fillId="0" borderId="0" xfId="50" applyNumberFormat="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top" wrapText="1"/>
      <protection hidden="1"/>
    </xf>
    <xf numFmtId="4" fontId="0" fillId="0" borderId="0" xfId="0" applyNumberFormat="1" applyFont="1" applyBorder="1" applyAlignment="1">
      <alignment/>
    </xf>
    <xf numFmtId="44" fontId="0" fillId="0" borderId="0" xfId="58" applyFont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0" borderId="0" xfId="50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44" fontId="0" fillId="0" borderId="0" xfId="58" applyFont="1" applyBorder="1" applyAlignment="1">
      <alignment horizontal="center"/>
    </xf>
    <xf numFmtId="4" fontId="0" fillId="0" borderId="0" xfId="50" applyNumberFormat="1" applyFont="1" applyBorder="1">
      <alignment/>
      <protection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0" xfId="58" applyFont="1" applyBorder="1" applyAlignment="1" applyProtection="1">
      <alignment horizontal="right"/>
      <protection locked="0"/>
    </xf>
    <xf numFmtId="44" fontId="0" fillId="0" borderId="0" xfId="58" applyFont="1" applyBorder="1" applyAlignment="1" applyProtection="1">
      <alignment/>
      <protection locked="0"/>
    </xf>
    <xf numFmtId="44" fontId="0" fillId="0" borderId="0" xfId="60" applyFont="1" applyBorder="1" applyAlignment="1" applyProtection="1">
      <alignment horizontal="right"/>
      <protection locked="0"/>
    </xf>
    <xf numFmtId="44" fontId="1" fillId="0" borderId="11" xfId="58" applyFont="1" applyBorder="1" applyAlignment="1" applyProtection="1">
      <alignment horizontal="right"/>
      <protection locked="0"/>
    </xf>
    <xf numFmtId="44" fontId="1" fillId="0" borderId="11" xfId="58" applyFont="1" applyBorder="1" applyAlignment="1" applyProtection="1">
      <alignment/>
      <protection locked="0"/>
    </xf>
    <xf numFmtId="44" fontId="1" fillId="0" borderId="11" xfId="60" applyFont="1" applyBorder="1" applyAlignment="1" applyProtection="1">
      <alignment horizontal="right"/>
      <protection locked="0"/>
    </xf>
    <xf numFmtId="44" fontId="1" fillId="0" borderId="20" xfId="58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Valuta 2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36</v>
      </c>
      <c r="C3" s="106"/>
      <c r="D3" s="106"/>
      <c r="E3" s="106"/>
      <c r="F3" s="106"/>
      <c r="G3" s="106"/>
    </row>
    <row r="4" spans="2:7" ht="12.75">
      <c r="B4" s="107" t="s">
        <v>37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500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120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56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60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58</v>
      </c>
      <c r="C3" s="106"/>
      <c r="D3" s="106"/>
      <c r="E3" s="106"/>
      <c r="F3" s="106"/>
      <c r="G3" s="106"/>
    </row>
    <row r="4" spans="2:7" ht="12.75">
      <c r="B4" s="107" t="s">
        <v>59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1200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100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300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800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400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12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61</v>
      </c>
      <c r="C3" s="106"/>
      <c r="D3" s="106"/>
      <c r="E3" s="106"/>
      <c r="F3" s="106"/>
      <c r="G3" s="106"/>
    </row>
    <row r="4" spans="2:7" ht="12.75">
      <c r="B4" s="107" t="s">
        <v>89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385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110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63</v>
      </c>
      <c r="C3" s="106"/>
      <c r="D3" s="106"/>
      <c r="E3" s="106"/>
      <c r="F3" s="106"/>
      <c r="G3" s="106"/>
    </row>
    <row r="4" spans="2:7" ht="12.75">
      <c r="B4" s="107" t="s">
        <v>64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420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150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320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100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4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67</v>
      </c>
      <c r="C3" s="106"/>
      <c r="D3" s="106"/>
      <c r="E3" s="106"/>
      <c r="F3" s="106"/>
      <c r="G3" s="106"/>
    </row>
    <row r="4" spans="2:7" ht="12.75">
      <c r="B4" s="107" t="s">
        <v>66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225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80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205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40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69</v>
      </c>
      <c r="C3" s="106"/>
      <c r="D3" s="106"/>
      <c r="E3" s="106"/>
      <c r="F3" s="106"/>
      <c r="G3" s="106"/>
    </row>
    <row r="4" spans="2:7" ht="12.75">
      <c r="B4" s="107" t="s">
        <v>64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420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320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60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30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10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71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50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140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90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spans="1:3" ht="12.75">
      <c r="A1">
        <v>1.5</v>
      </c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1:7" ht="12.75">
      <c r="A3">
        <v>35</v>
      </c>
      <c r="B3" s="106" t="s">
        <v>73</v>
      </c>
      <c r="C3" s="106"/>
      <c r="D3" s="106"/>
      <c r="E3" s="106"/>
      <c r="F3" s="106"/>
      <c r="G3" s="106"/>
    </row>
    <row r="4" spans="2:7" ht="12.75">
      <c r="B4" s="107" t="s">
        <v>42</v>
      </c>
      <c r="C4" s="107"/>
      <c r="D4" s="107"/>
      <c r="E4" s="107"/>
      <c r="F4" s="107"/>
      <c r="G4" s="107"/>
    </row>
    <row r="5" spans="1:7" ht="21">
      <c r="A5">
        <v>35</v>
      </c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280</v>
      </c>
      <c r="F6" s="98"/>
      <c r="G6" s="92">
        <f>E6*F6</f>
        <v>0</v>
      </c>
    </row>
    <row r="7" spans="1:7" ht="12.75">
      <c r="A7">
        <v>120</v>
      </c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65</v>
      </c>
      <c r="F8" s="98"/>
      <c r="G8" s="92">
        <f aca="true" t="shared" si="0" ref="G8:G30">E8*F8</f>
        <v>0</v>
      </c>
      <c r="J8" t="s">
        <v>15</v>
      </c>
    </row>
    <row r="9" spans="1:7" ht="12.75">
      <c r="A9">
        <v>55</v>
      </c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1:7" ht="12.75">
      <c r="A11">
        <v>20</v>
      </c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135</v>
      </c>
      <c r="F12" s="98"/>
      <c r="G12" s="92">
        <f t="shared" si="0"/>
        <v>0</v>
      </c>
    </row>
    <row r="13" spans="1:7" ht="12.75">
      <c r="A13">
        <v>15</v>
      </c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215</v>
      </c>
      <c r="F14" s="98"/>
      <c r="G14" s="92">
        <f t="shared" si="0"/>
        <v>0</v>
      </c>
    </row>
    <row r="15" spans="1:7" ht="12.75">
      <c r="A15">
        <v>60</v>
      </c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1:7" ht="12.75">
      <c r="A17">
        <v>600</v>
      </c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1:7" ht="12.75">
      <c r="A19">
        <v>350</v>
      </c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1:7" ht="12.75">
      <c r="A21">
        <v>20</v>
      </c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1:7" ht="12.75">
      <c r="A23">
        <v>130</v>
      </c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1:9" ht="12.75">
      <c r="A25">
        <v>100</v>
      </c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76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60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6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5118110236220472" right="0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78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15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6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F24" sqref="F24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39</v>
      </c>
      <c r="C3" s="106"/>
      <c r="D3" s="106"/>
      <c r="E3" s="106"/>
      <c r="F3" s="106"/>
      <c r="G3" s="106"/>
    </row>
    <row r="4" spans="2:7" ht="12.75">
      <c r="B4" s="107" t="s">
        <v>40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175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65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80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82</v>
      </c>
      <c r="C3" s="106"/>
      <c r="D3" s="106"/>
      <c r="E3" s="106"/>
      <c r="F3" s="106"/>
      <c r="G3" s="106"/>
    </row>
    <row r="4" spans="2:7" ht="12.75">
      <c r="B4" s="107" t="s">
        <v>40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175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55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84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spans="1:3" ht="12.75">
      <c r="A1">
        <v>1.5</v>
      </c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1:7" ht="12.75">
      <c r="A3">
        <v>35</v>
      </c>
      <c r="B3" s="106" t="s">
        <v>86</v>
      </c>
      <c r="C3" s="106"/>
      <c r="D3" s="106"/>
      <c r="E3" s="106"/>
      <c r="F3" s="106"/>
      <c r="G3" s="106"/>
    </row>
    <row r="4" spans="2:7" ht="12.75">
      <c r="B4" s="107" t="s">
        <v>75</v>
      </c>
      <c r="C4" s="107"/>
      <c r="D4" s="107"/>
      <c r="E4" s="107"/>
      <c r="F4" s="107"/>
      <c r="G4" s="107"/>
    </row>
    <row r="5" spans="1:7" ht="21">
      <c r="A5">
        <v>35</v>
      </c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700</v>
      </c>
      <c r="F6" s="98"/>
      <c r="G6" s="92">
        <f>E6*F6</f>
        <v>0</v>
      </c>
    </row>
    <row r="7" spans="1:7" ht="12.75">
      <c r="A7">
        <v>120</v>
      </c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1:7" ht="12.75">
      <c r="A9">
        <v>55</v>
      </c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10</v>
      </c>
      <c r="F10" s="98"/>
      <c r="G10" s="92">
        <f t="shared" si="0"/>
        <v>0</v>
      </c>
    </row>
    <row r="11" spans="1:7" ht="12.75">
      <c r="A11">
        <v>20</v>
      </c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220</v>
      </c>
      <c r="F12" s="98"/>
      <c r="G12" s="92">
        <f t="shared" si="0"/>
        <v>0</v>
      </c>
    </row>
    <row r="13" spans="1:7" ht="12.75">
      <c r="A13">
        <v>15</v>
      </c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530</v>
      </c>
      <c r="F14" s="98"/>
      <c r="G14" s="92">
        <f t="shared" si="0"/>
        <v>0</v>
      </c>
    </row>
    <row r="15" spans="1:7" ht="12.75">
      <c r="A15">
        <v>60</v>
      </c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1:7" ht="12.75">
      <c r="A17">
        <v>600</v>
      </c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160</v>
      </c>
      <c r="F18" s="98"/>
      <c r="G18" s="92">
        <f t="shared" si="0"/>
        <v>0</v>
      </c>
    </row>
    <row r="19" spans="1:7" ht="12.75">
      <c r="A19">
        <v>350</v>
      </c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1:7" ht="12.75">
      <c r="A21">
        <v>20</v>
      </c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1:7" ht="12.75">
      <c r="A23">
        <v>130</v>
      </c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1:9" ht="12.75">
      <c r="A25">
        <v>100</v>
      </c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88</v>
      </c>
      <c r="C3" s="106"/>
      <c r="D3" s="106"/>
      <c r="E3" s="106"/>
      <c r="F3" s="106"/>
      <c r="G3" s="106"/>
    </row>
    <row r="4" spans="2:7" ht="12.75">
      <c r="B4" s="107" t="s">
        <v>89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20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290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45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0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91</v>
      </c>
      <c r="C3" s="106"/>
      <c r="D3" s="106"/>
      <c r="E3" s="106"/>
      <c r="F3" s="106"/>
      <c r="G3" s="106"/>
    </row>
    <row r="4" spans="2:7" ht="12.75">
      <c r="B4" s="107" t="s">
        <v>16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180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5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65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180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35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30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PageLayoutView="0" workbookViewId="0" topLeftCell="S4">
      <pane ySplit="3" topLeftCell="A38" activePane="bottomLeft" state="frozen"/>
      <selection pane="topLeft" activeCell="M12" sqref="M12"/>
      <selection pane="bottomLeft" activeCell="AE8" sqref="AE8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8" width="15.421875" style="0" customWidth="1"/>
    <col min="9" max="9" width="17.28125" style="0" customWidth="1"/>
    <col min="10" max="21" width="15.421875" style="0" customWidth="1"/>
    <col min="22" max="22" width="15.8515625" style="0" customWidth="1"/>
    <col min="23" max="30" width="15.421875" style="0" customWidth="1"/>
    <col min="31" max="31" width="16.140625" style="2" customWidth="1"/>
    <col min="32" max="32" width="23.7109375" style="0" bestFit="1" customWidth="1"/>
  </cols>
  <sheetData>
    <row r="1" ht="12.75">
      <c r="C1" s="1"/>
    </row>
    <row r="2" spans="2:32" ht="21.75" customHeight="1">
      <c r="B2" s="108" t="s">
        <v>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2:32" ht="21.75" customHeight="1">
      <c r="B3" s="109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1.75" customHeight="1" thickBot="1">
      <c r="B4" s="108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2:32" ht="46.5" customHeight="1">
      <c r="B5" s="22"/>
      <c r="C5" s="22"/>
      <c r="D5" s="22"/>
      <c r="E5" s="53" t="s">
        <v>38</v>
      </c>
      <c r="F5" s="57" t="s">
        <v>41</v>
      </c>
      <c r="G5" s="57" t="s">
        <v>95</v>
      </c>
      <c r="H5" s="54" t="s">
        <v>45</v>
      </c>
      <c r="I5" s="54" t="s">
        <v>49</v>
      </c>
      <c r="J5" s="54" t="s">
        <v>48</v>
      </c>
      <c r="K5" s="54" t="s">
        <v>51</v>
      </c>
      <c r="L5" s="54" t="s">
        <v>53</v>
      </c>
      <c r="M5" s="54" t="s">
        <v>54</v>
      </c>
      <c r="N5" s="54" t="s">
        <v>57</v>
      </c>
      <c r="O5" s="54" t="s">
        <v>60</v>
      </c>
      <c r="P5" s="54" t="s">
        <v>62</v>
      </c>
      <c r="Q5" s="54" t="s">
        <v>65</v>
      </c>
      <c r="R5" s="54" t="s">
        <v>68</v>
      </c>
      <c r="S5" s="54" t="s">
        <v>70</v>
      </c>
      <c r="T5" s="54" t="s">
        <v>72</v>
      </c>
      <c r="U5" s="54" t="s">
        <v>74</v>
      </c>
      <c r="V5" s="54" t="s">
        <v>77</v>
      </c>
      <c r="W5" s="54" t="s">
        <v>79</v>
      </c>
      <c r="X5" s="54" t="s">
        <v>81</v>
      </c>
      <c r="Y5" s="54" t="s">
        <v>83</v>
      </c>
      <c r="Z5" s="54" t="s">
        <v>85</v>
      </c>
      <c r="AA5" s="54" t="s">
        <v>87</v>
      </c>
      <c r="AB5" s="54" t="s">
        <v>90</v>
      </c>
      <c r="AC5" s="54" t="s">
        <v>92</v>
      </c>
      <c r="AD5" s="55" t="s">
        <v>22</v>
      </c>
      <c r="AE5" s="23"/>
      <c r="AF5" s="23"/>
    </row>
    <row r="6" spans="2:32" ht="21.75" customHeight="1" thickBot="1">
      <c r="B6" s="22"/>
      <c r="C6" s="22"/>
      <c r="D6" s="22"/>
      <c r="E6" s="64">
        <v>140</v>
      </c>
      <c r="F6" s="65">
        <v>50</v>
      </c>
      <c r="G6" s="65">
        <v>80</v>
      </c>
      <c r="H6" s="66">
        <v>30</v>
      </c>
      <c r="I6" s="66">
        <v>100</v>
      </c>
      <c r="J6" s="66">
        <v>100</v>
      </c>
      <c r="K6" s="66">
        <v>150</v>
      </c>
      <c r="L6" s="66">
        <v>100</v>
      </c>
      <c r="M6" s="66">
        <v>100</v>
      </c>
      <c r="N6" s="66">
        <v>100</v>
      </c>
      <c r="O6" s="66">
        <v>300</v>
      </c>
      <c r="P6" s="66">
        <v>110</v>
      </c>
      <c r="Q6" s="66">
        <v>120</v>
      </c>
      <c r="R6" s="66">
        <v>75</v>
      </c>
      <c r="S6" s="66">
        <v>120</v>
      </c>
      <c r="T6" s="66">
        <v>100</v>
      </c>
      <c r="U6" s="66">
        <v>80</v>
      </c>
      <c r="V6" s="66">
        <v>200</v>
      </c>
      <c r="W6" s="66">
        <v>100</v>
      </c>
      <c r="X6" s="66">
        <v>200</v>
      </c>
      <c r="Y6" s="66">
        <v>50</v>
      </c>
      <c r="Z6" s="66">
        <v>100</v>
      </c>
      <c r="AA6" s="66">
        <v>200</v>
      </c>
      <c r="AB6" s="66">
        <v>110</v>
      </c>
      <c r="AC6" s="66">
        <v>60</v>
      </c>
      <c r="AD6" s="67">
        <f>SUM(E6:AC6)</f>
        <v>2875</v>
      </c>
      <c r="AE6" s="23"/>
      <c r="AF6" s="23"/>
    </row>
    <row r="7" spans="2:32" ht="21">
      <c r="B7" s="41" t="s">
        <v>4</v>
      </c>
      <c r="C7" s="42" t="s">
        <v>5</v>
      </c>
      <c r="D7" s="43" t="s">
        <v>6</v>
      </c>
      <c r="E7" s="44" t="s">
        <v>8</v>
      </c>
      <c r="F7" s="44" t="s">
        <v>8</v>
      </c>
      <c r="G7" s="44" t="s">
        <v>8</v>
      </c>
      <c r="H7" s="44" t="s">
        <v>8</v>
      </c>
      <c r="I7" s="44" t="s">
        <v>8</v>
      </c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44" t="s">
        <v>8</v>
      </c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  <c r="Y7" s="44" t="s">
        <v>8</v>
      </c>
      <c r="Z7" s="44" t="s">
        <v>8</v>
      </c>
      <c r="AA7" s="44" t="s">
        <v>8</v>
      </c>
      <c r="AB7" s="44" t="s">
        <v>8</v>
      </c>
      <c r="AC7" s="44" t="s">
        <v>8</v>
      </c>
      <c r="AD7" s="44" t="s">
        <v>8</v>
      </c>
      <c r="AE7" s="43" t="s">
        <v>7</v>
      </c>
      <c r="AF7" s="45" t="s">
        <v>3</v>
      </c>
    </row>
    <row r="8" spans="2:32" ht="76.5">
      <c r="B8" s="46">
        <v>1</v>
      </c>
      <c r="C8" s="24" t="s">
        <v>23</v>
      </c>
      <c r="D8" s="25" t="s">
        <v>2</v>
      </c>
      <c r="E8" s="26">
        <v>500</v>
      </c>
      <c r="F8" s="26">
        <v>175</v>
      </c>
      <c r="G8" s="26">
        <v>280</v>
      </c>
      <c r="H8" s="26">
        <v>120</v>
      </c>
      <c r="I8" s="26">
        <v>400</v>
      </c>
      <c r="J8" s="26">
        <v>350</v>
      </c>
      <c r="K8" s="26">
        <v>450</v>
      </c>
      <c r="L8" s="26">
        <v>300</v>
      </c>
      <c r="M8" s="26">
        <v>300</v>
      </c>
      <c r="N8" s="26">
        <v>300</v>
      </c>
      <c r="O8" s="26">
        <v>1200</v>
      </c>
      <c r="P8" s="26">
        <v>385</v>
      </c>
      <c r="Q8" s="26">
        <v>420</v>
      </c>
      <c r="R8" s="26">
        <v>225</v>
      </c>
      <c r="S8" s="26">
        <v>420</v>
      </c>
      <c r="T8" s="26">
        <v>300</v>
      </c>
      <c r="U8" s="26">
        <v>280</v>
      </c>
      <c r="V8" s="26">
        <v>700</v>
      </c>
      <c r="W8" s="26">
        <v>350</v>
      </c>
      <c r="X8" s="26">
        <v>700</v>
      </c>
      <c r="Y8" s="26">
        <v>175</v>
      </c>
      <c r="Z8" s="26">
        <v>350</v>
      </c>
      <c r="AA8" s="26">
        <v>700</v>
      </c>
      <c r="AB8" s="26">
        <v>350</v>
      </c>
      <c r="AC8" s="26">
        <v>180</v>
      </c>
      <c r="AD8" s="56">
        <f>SUM(E8:AC8)</f>
        <v>9910</v>
      </c>
      <c r="AE8" s="101"/>
      <c r="AF8" s="47">
        <f>AD8*AE8</f>
        <v>0</v>
      </c>
    </row>
    <row r="9" spans="2:32" ht="12.75">
      <c r="B9" s="46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56"/>
      <c r="AE9" s="101"/>
      <c r="AF9" s="47"/>
    </row>
    <row r="10" spans="2:35" ht="140.25">
      <c r="B10" s="46">
        <v>2</v>
      </c>
      <c r="C10" s="27" t="s">
        <v>24</v>
      </c>
      <c r="D10" s="28" t="s">
        <v>0</v>
      </c>
      <c r="E10" s="26">
        <v>30</v>
      </c>
      <c r="F10" s="26">
        <v>20</v>
      </c>
      <c r="G10" s="26">
        <v>25</v>
      </c>
      <c r="H10" s="26">
        <v>10</v>
      </c>
      <c r="I10" s="26">
        <v>40</v>
      </c>
      <c r="J10" s="26">
        <v>30</v>
      </c>
      <c r="K10" s="26">
        <v>100</v>
      </c>
      <c r="L10" s="26">
        <v>20</v>
      </c>
      <c r="M10" s="26">
        <v>30</v>
      </c>
      <c r="N10" s="26">
        <v>20</v>
      </c>
      <c r="O10" s="26">
        <v>100</v>
      </c>
      <c r="P10" s="26">
        <v>25</v>
      </c>
      <c r="Q10" s="26">
        <v>40</v>
      </c>
      <c r="R10" s="26">
        <v>15</v>
      </c>
      <c r="S10" s="26">
        <v>25</v>
      </c>
      <c r="T10" s="26">
        <v>50</v>
      </c>
      <c r="U10" s="26">
        <v>65</v>
      </c>
      <c r="V10" s="26">
        <v>60</v>
      </c>
      <c r="W10" s="26">
        <v>20</v>
      </c>
      <c r="X10" s="26">
        <v>40</v>
      </c>
      <c r="Y10" s="26">
        <v>10</v>
      </c>
      <c r="Z10" s="26">
        <v>20</v>
      </c>
      <c r="AA10" s="26">
        <v>40</v>
      </c>
      <c r="AB10" s="26">
        <v>20</v>
      </c>
      <c r="AC10" s="26">
        <v>10</v>
      </c>
      <c r="AD10" s="56">
        <f>SUM(E10:AC10)</f>
        <v>865</v>
      </c>
      <c r="AE10" s="101"/>
      <c r="AF10" s="47">
        <f>AD10*AE10</f>
        <v>0</v>
      </c>
      <c r="AI10" t="s">
        <v>15</v>
      </c>
    </row>
    <row r="11" spans="2:32" ht="12.75">
      <c r="B11" s="46"/>
      <c r="C11" s="27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56"/>
      <c r="AE11" s="101"/>
      <c r="AF11" s="47"/>
    </row>
    <row r="12" spans="2:32" ht="127.5">
      <c r="B12" s="46">
        <v>3</v>
      </c>
      <c r="C12" s="27" t="s">
        <v>25</v>
      </c>
      <c r="D12" s="28" t="s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90</v>
      </c>
      <c r="M12" s="26">
        <v>30</v>
      </c>
      <c r="N12" s="26">
        <v>60</v>
      </c>
      <c r="O12" s="26">
        <v>300</v>
      </c>
      <c r="P12" s="26">
        <v>10</v>
      </c>
      <c r="Q12" s="26">
        <v>0</v>
      </c>
      <c r="R12" s="26">
        <v>5</v>
      </c>
      <c r="S12" s="26">
        <v>5</v>
      </c>
      <c r="T12" s="26">
        <v>0</v>
      </c>
      <c r="U12" s="26">
        <v>5</v>
      </c>
      <c r="V12" s="26">
        <v>0</v>
      </c>
      <c r="W12" s="26">
        <v>10</v>
      </c>
      <c r="X12" s="26">
        <v>0</v>
      </c>
      <c r="Y12" s="26">
        <v>0</v>
      </c>
      <c r="Z12" s="26">
        <v>10</v>
      </c>
      <c r="AA12" s="26">
        <v>10</v>
      </c>
      <c r="AB12" s="26">
        <v>20</v>
      </c>
      <c r="AC12" s="26">
        <v>5</v>
      </c>
      <c r="AD12" s="56">
        <f>SUM(E12:AC12)</f>
        <v>560</v>
      </c>
      <c r="AE12" s="101"/>
      <c r="AF12" s="47">
        <f>AD12*AE12</f>
        <v>0</v>
      </c>
    </row>
    <row r="13" spans="2:32" ht="12.75">
      <c r="B13" s="48"/>
      <c r="C13" s="69"/>
      <c r="D13" s="2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56"/>
      <c r="AE13" s="102"/>
      <c r="AF13" s="47"/>
    </row>
    <row r="14" spans="2:32" ht="250.5" customHeight="1">
      <c r="B14" s="46">
        <v>4</v>
      </c>
      <c r="C14" s="27" t="s">
        <v>26</v>
      </c>
      <c r="D14" s="28" t="s">
        <v>0</v>
      </c>
      <c r="E14" s="26">
        <v>150</v>
      </c>
      <c r="F14" s="26">
        <v>65</v>
      </c>
      <c r="G14" s="26">
        <v>100</v>
      </c>
      <c r="H14" s="26">
        <v>35</v>
      </c>
      <c r="I14" s="26">
        <v>130</v>
      </c>
      <c r="J14" s="26">
        <v>110</v>
      </c>
      <c r="K14" s="26">
        <v>230</v>
      </c>
      <c r="L14" s="26">
        <v>100</v>
      </c>
      <c r="M14" s="26">
        <v>120</v>
      </c>
      <c r="N14" s="26">
        <v>120</v>
      </c>
      <c r="O14" s="26">
        <v>350</v>
      </c>
      <c r="P14" s="26">
        <v>125</v>
      </c>
      <c r="Q14" s="26">
        <v>170</v>
      </c>
      <c r="R14" s="26">
        <v>80</v>
      </c>
      <c r="S14" s="26">
        <v>130</v>
      </c>
      <c r="T14" s="26">
        <v>140</v>
      </c>
      <c r="U14" s="26">
        <v>135</v>
      </c>
      <c r="V14" s="26">
        <v>200</v>
      </c>
      <c r="W14" s="26">
        <v>110</v>
      </c>
      <c r="X14" s="26">
        <v>220</v>
      </c>
      <c r="Y14" s="26">
        <v>55</v>
      </c>
      <c r="Z14" s="26">
        <v>100</v>
      </c>
      <c r="AA14" s="26">
        <v>220</v>
      </c>
      <c r="AB14" s="26">
        <v>110</v>
      </c>
      <c r="AC14" s="26">
        <v>65</v>
      </c>
      <c r="AD14" s="56">
        <f>SUM(E14:AC14)</f>
        <v>3370</v>
      </c>
      <c r="AE14" s="101"/>
      <c r="AF14" s="47">
        <f>AD14*AE14</f>
        <v>0</v>
      </c>
    </row>
    <row r="15" spans="2:32" ht="12.75">
      <c r="B15" s="46"/>
      <c r="C15" s="27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56"/>
      <c r="AE15" s="101"/>
      <c r="AF15" s="47"/>
    </row>
    <row r="16" spans="2:32" ht="89.25">
      <c r="B16" s="46">
        <v>5</v>
      </c>
      <c r="C16" s="24" t="s">
        <v>27</v>
      </c>
      <c r="D16" s="30" t="s">
        <v>2</v>
      </c>
      <c r="E16" s="26">
        <v>380</v>
      </c>
      <c r="F16" s="26">
        <v>130</v>
      </c>
      <c r="G16" s="26">
        <v>130</v>
      </c>
      <c r="H16" s="26">
        <v>100</v>
      </c>
      <c r="I16" s="26">
        <v>280</v>
      </c>
      <c r="J16" s="26">
        <v>260</v>
      </c>
      <c r="K16" s="26">
        <v>400</v>
      </c>
      <c r="L16" s="26">
        <v>270</v>
      </c>
      <c r="M16" s="26">
        <v>300</v>
      </c>
      <c r="N16" s="26">
        <v>300</v>
      </c>
      <c r="O16" s="26">
        <v>800</v>
      </c>
      <c r="P16" s="26">
        <v>300</v>
      </c>
      <c r="Q16" s="26">
        <v>320</v>
      </c>
      <c r="R16" s="26">
        <v>205</v>
      </c>
      <c r="S16" s="26">
        <v>320</v>
      </c>
      <c r="T16" s="26">
        <v>270</v>
      </c>
      <c r="U16" s="26">
        <v>215</v>
      </c>
      <c r="V16" s="26">
        <v>530</v>
      </c>
      <c r="W16" s="26">
        <v>270</v>
      </c>
      <c r="X16" s="26">
        <v>530</v>
      </c>
      <c r="Y16" s="26">
        <v>130</v>
      </c>
      <c r="Z16" s="26">
        <v>270</v>
      </c>
      <c r="AA16" s="26">
        <v>530</v>
      </c>
      <c r="AB16" s="26">
        <v>290</v>
      </c>
      <c r="AC16" s="26">
        <v>180</v>
      </c>
      <c r="AD16" s="56">
        <f>SUM(E16:AC16)</f>
        <v>7710</v>
      </c>
      <c r="AE16" s="101"/>
      <c r="AF16" s="47">
        <f>AD16*AE16</f>
        <v>0</v>
      </c>
    </row>
    <row r="17" spans="2:32" ht="12.75">
      <c r="B17" s="46"/>
      <c r="C17" s="24"/>
      <c r="D17" s="3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56"/>
      <c r="AE17" s="101"/>
      <c r="AF17" s="47"/>
    </row>
    <row r="18" spans="2:32" ht="89.25">
      <c r="B18" s="46">
        <v>6</v>
      </c>
      <c r="C18" s="24" t="s">
        <v>28</v>
      </c>
      <c r="D18" s="25" t="s">
        <v>1</v>
      </c>
      <c r="E18" s="26">
        <v>0</v>
      </c>
      <c r="F18" s="26">
        <v>0</v>
      </c>
      <c r="G18" s="26">
        <v>215</v>
      </c>
      <c r="H18" s="26">
        <v>0</v>
      </c>
      <c r="I18" s="26">
        <v>0</v>
      </c>
      <c r="J18" s="26">
        <v>100</v>
      </c>
      <c r="K18" s="26">
        <v>150</v>
      </c>
      <c r="L18" s="26">
        <v>0</v>
      </c>
      <c r="M18" s="26">
        <v>0</v>
      </c>
      <c r="N18" s="26">
        <v>0</v>
      </c>
      <c r="O18" s="26">
        <v>400</v>
      </c>
      <c r="P18" s="26">
        <v>110</v>
      </c>
      <c r="Q18" s="26">
        <v>0</v>
      </c>
      <c r="R18" s="26">
        <v>40</v>
      </c>
      <c r="S18" s="26">
        <v>60</v>
      </c>
      <c r="T18" s="26">
        <v>90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56">
        <f>SUM(E18:AC18)</f>
        <v>1165</v>
      </c>
      <c r="AE18" s="101"/>
      <c r="AF18" s="47">
        <f>AD18*AE18</f>
        <v>0</v>
      </c>
    </row>
    <row r="19" spans="2:32" ht="12.75">
      <c r="B19" s="46"/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6"/>
      <c r="AE19" s="101"/>
      <c r="AF19" s="47"/>
    </row>
    <row r="20" spans="2:32" ht="63.75">
      <c r="B20" s="46">
        <v>7</v>
      </c>
      <c r="C20" s="24" t="s">
        <v>29</v>
      </c>
      <c r="D20" s="25" t="s">
        <v>2</v>
      </c>
      <c r="E20" s="26">
        <v>120</v>
      </c>
      <c r="F20" s="26">
        <v>40</v>
      </c>
      <c r="G20" s="26">
        <v>65</v>
      </c>
      <c r="H20" s="26">
        <v>40</v>
      </c>
      <c r="I20" s="26">
        <v>80</v>
      </c>
      <c r="J20" s="26">
        <v>80</v>
      </c>
      <c r="K20" s="26">
        <v>120</v>
      </c>
      <c r="L20" s="26">
        <v>80</v>
      </c>
      <c r="M20" s="26">
        <v>80</v>
      </c>
      <c r="N20" s="26">
        <v>80</v>
      </c>
      <c r="O20" s="26">
        <v>180</v>
      </c>
      <c r="P20" s="26">
        <v>90</v>
      </c>
      <c r="Q20" s="26">
        <v>100</v>
      </c>
      <c r="R20" s="26">
        <v>60</v>
      </c>
      <c r="S20" s="26">
        <v>90</v>
      </c>
      <c r="T20" s="26">
        <v>80</v>
      </c>
      <c r="U20" s="26">
        <v>65</v>
      </c>
      <c r="V20" s="26">
        <v>160</v>
      </c>
      <c r="W20" s="26">
        <v>65</v>
      </c>
      <c r="X20" s="26">
        <v>160</v>
      </c>
      <c r="Y20" s="26">
        <v>40</v>
      </c>
      <c r="Z20" s="26">
        <v>80</v>
      </c>
      <c r="AA20" s="26">
        <v>160</v>
      </c>
      <c r="AB20" s="26">
        <v>40</v>
      </c>
      <c r="AC20" s="26">
        <v>35</v>
      </c>
      <c r="AD20" s="56">
        <f>SUM(E20:AC20)</f>
        <v>2190</v>
      </c>
      <c r="AE20" s="101"/>
      <c r="AF20" s="47">
        <f>AD20*AE20</f>
        <v>0</v>
      </c>
    </row>
    <row r="21" spans="2:32" ht="12.75">
      <c r="B21" s="46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56"/>
      <c r="AE21" s="101"/>
      <c r="AF21" s="47"/>
    </row>
    <row r="22" spans="2:32" ht="63.75">
      <c r="B22" s="46">
        <v>8</v>
      </c>
      <c r="C22" s="70" t="s">
        <v>30</v>
      </c>
      <c r="D22" s="31" t="s">
        <v>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20</v>
      </c>
      <c r="N22" s="26">
        <v>0</v>
      </c>
      <c r="O22" s="26">
        <v>20</v>
      </c>
      <c r="P22" s="26">
        <v>0</v>
      </c>
      <c r="Q22" s="26">
        <v>0</v>
      </c>
      <c r="R22" s="26">
        <v>0</v>
      </c>
      <c r="S22" s="26">
        <v>30</v>
      </c>
      <c r="T22" s="26">
        <v>0</v>
      </c>
      <c r="U22" s="26">
        <v>0</v>
      </c>
      <c r="V22" s="26">
        <v>0</v>
      </c>
      <c r="W22" s="26">
        <v>15</v>
      </c>
      <c r="X22" s="26">
        <v>0</v>
      </c>
      <c r="Y22" s="26">
        <v>0</v>
      </c>
      <c r="Z22" s="26">
        <v>0</v>
      </c>
      <c r="AA22" s="26">
        <v>20</v>
      </c>
      <c r="AB22" s="26">
        <v>45</v>
      </c>
      <c r="AC22" s="26">
        <v>0</v>
      </c>
      <c r="AD22" s="56">
        <f>SUM(E22:AC22)</f>
        <v>150</v>
      </c>
      <c r="AE22" s="101"/>
      <c r="AF22" s="47">
        <f>AD22*AE22</f>
        <v>0</v>
      </c>
    </row>
    <row r="23" spans="2:32" ht="12.75">
      <c r="B23" s="46"/>
      <c r="C23" s="70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56"/>
      <c r="AE23" s="101"/>
      <c r="AF23" s="47"/>
    </row>
    <row r="24" spans="2:32" ht="127.5">
      <c r="B24" s="46">
        <v>9</v>
      </c>
      <c r="C24" s="71" t="s">
        <v>31</v>
      </c>
      <c r="D24" s="31" t="s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12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6</v>
      </c>
      <c r="W24" s="26">
        <v>6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56">
        <f>SUM(E24:AC24)</f>
        <v>24</v>
      </c>
      <c r="AE24" s="101"/>
      <c r="AF24" s="47">
        <f>AD24*AE24</f>
        <v>0</v>
      </c>
    </row>
    <row r="25" spans="2:32" ht="12.75">
      <c r="B25" s="46"/>
      <c r="C25" s="70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56"/>
      <c r="AE25" s="101"/>
      <c r="AF25" s="47"/>
    </row>
    <row r="26" spans="2:34" ht="114.75">
      <c r="B26" s="46">
        <v>10</v>
      </c>
      <c r="C26" s="71" t="s">
        <v>32</v>
      </c>
      <c r="D26" s="31" t="s">
        <v>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4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56">
        <f>SUM(E26:AC26)</f>
        <v>4</v>
      </c>
      <c r="AE26" s="101"/>
      <c r="AF26" s="47">
        <f>AD26*AE26</f>
        <v>0</v>
      </c>
      <c r="AH26" s="1"/>
    </row>
    <row r="27" spans="2:34" ht="12.75">
      <c r="B27" s="46"/>
      <c r="C27" s="71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56"/>
      <c r="AE27" s="101"/>
      <c r="AF27" s="47"/>
      <c r="AH27" s="1"/>
    </row>
    <row r="28" spans="2:34" ht="57" customHeight="1">
      <c r="B28" s="49">
        <v>11</v>
      </c>
      <c r="C28" s="72" t="s">
        <v>33</v>
      </c>
      <c r="D28" s="32" t="s">
        <v>1</v>
      </c>
      <c r="E28" s="33">
        <v>2.5</v>
      </c>
      <c r="F28" s="33">
        <v>6</v>
      </c>
      <c r="G28" s="33">
        <v>2.6</v>
      </c>
      <c r="H28" s="33">
        <v>15</v>
      </c>
      <c r="I28" s="33">
        <v>8</v>
      </c>
      <c r="J28" s="33">
        <v>2.6</v>
      </c>
      <c r="K28" s="33">
        <v>4</v>
      </c>
      <c r="L28" s="33">
        <v>3</v>
      </c>
      <c r="M28" s="33">
        <v>2.5</v>
      </c>
      <c r="N28" s="33">
        <v>0</v>
      </c>
      <c r="O28" s="33">
        <v>0</v>
      </c>
      <c r="P28" s="33">
        <v>0</v>
      </c>
      <c r="Q28" s="33">
        <v>4</v>
      </c>
      <c r="R28" s="33">
        <v>5</v>
      </c>
      <c r="S28" s="33">
        <v>10</v>
      </c>
      <c r="T28" s="33">
        <v>5</v>
      </c>
      <c r="U28" s="33">
        <v>5</v>
      </c>
      <c r="V28" s="33">
        <v>2.5</v>
      </c>
      <c r="W28" s="33">
        <v>0</v>
      </c>
      <c r="X28" s="33">
        <v>5</v>
      </c>
      <c r="Y28" s="33">
        <v>3</v>
      </c>
      <c r="Z28" s="33">
        <v>3</v>
      </c>
      <c r="AA28" s="33">
        <v>5</v>
      </c>
      <c r="AB28" s="33">
        <v>0</v>
      </c>
      <c r="AC28" s="33">
        <v>5</v>
      </c>
      <c r="AD28" s="56">
        <f>SUM(E28:AC28)</f>
        <v>98.7</v>
      </c>
      <c r="AE28" s="103"/>
      <c r="AF28" s="47">
        <f>AD28*AE28</f>
        <v>0</v>
      </c>
      <c r="AH28" s="1"/>
    </row>
    <row r="29" spans="2:32" ht="12.75">
      <c r="B29" s="46"/>
      <c r="C29" s="71"/>
      <c r="D29" s="3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56"/>
      <c r="AE29" s="101"/>
      <c r="AF29" s="47"/>
    </row>
    <row r="30" spans="2:32" ht="102">
      <c r="B30" s="68">
        <v>12</v>
      </c>
      <c r="C30" s="73" t="s">
        <v>34</v>
      </c>
      <c r="D30" s="63" t="s">
        <v>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30</v>
      </c>
      <c r="AD30" s="56">
        <f>SUM(E30:AC30)</f>
        <v>30</v>
      </c>
      <c r="AE30" s="102"/>
      <c r="AF30" s="47">
        <f>AD30*AE30</f>
        <v>0</v>
      </c>
    </row>
    <row r="31" spans="2:32" ht="12.75">
      <c r="B31" s="68"/>
      <c r="C31" s="73"/>
      <c r="D31" s="6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56"/>
      <c r="AE31" s="102"/>
      <c r="AF31" s="47"/>
    </row>
    <row r="32" spans="2:32" ht="53.25" customHeight="1" thickBot="1">
      <c r="B32" s="50">
        <v>13</v>
      </c>
      <c r="C32" s="74" t="s">
        <v>35</v>
      </c>
      <c r="D32" s="51" t="s">
        <v>18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20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6">
        <f>SUM(E32:AC32)</f>
        <v>20</v>
      </c>
      <c r="AE32" s="104"/>
      <c r="AF32" s="47">
        <f>AD32*AE32</f>
        <v>0</v>
      </c>
    </row>
    <row r="33" spans="1:33" ht="19.5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110" t="s">
        <v>3</v>
      </c>
      <c r="AD33" s="111"/>
      <c r="AE33" s="112"/>
      <c r="AF33" s="40">
        <f>SUM(AF8:AF32)</f>
        <v>0</v>
      </c>
      <c r="AG33" s="9"/>
    </row>
    <row r="34" spans="1:32" ht="19.5" customHeight="1">
      <c r="A34" s="36"/>
      <c r="B34" s="34"/>
      <c r="C34" s="6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113" t="s">
        <v>11</v>
      </c>
      <c r="AD34" s="114"/>
      <c r="AE34" s="115"/>
      <c r="AF34" s="38">
        <f>0.25*AF33</f>
        <v>0</v>
      </c>
    </row>
    <row r="35" spans="1:32" ht="19.5" customHeight="1" thickBot="1">
      <c r="A35" s="34"/>
      <c r="B35" s="3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116" t="s">
        <v>10</v>
      </c>
      <c r="AD35" s="117"/>
      <c r="AE35" s="118"/>
      <c r="AF35" s="39">
        <f>AF33+AF34</f>
        <v>0</v>
      </c>
    </row>
    <row r="36" spans="1:2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32" ht="12.75">
      <c r="A37" s="34"/>
      <c r="B37" s="34"/>
      <c r="C37" s="34"/>
      <c r="D37" s="3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9"/>
      <c r="AF37" s="19"/>
    </row>
    <row r="38" spans="1:32" ht="12.75">
      <c r="A38" s="34"/>
      <c r="B38" s="34"/>
      <c r="C38" s="34"/>
      <c r="D38" s="3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9"/>
      <c r="AD38" s="61"/>
      <c r="AE38" s="61"/>
      <c r="AF38" s="19"/>
    </row>
    <row r="39" spans="5:32" ht="12.75"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9"/>
      <c r="AD39" s="60"/>
      <c r="AE39" s="20"/>
      <c r="AF39" s="19"/>
    </row>
  </sheetData>
  <sheetProtection password="805F" sheet="1" selectLockedCells="1"/>
  <mergeCells count="6">
    <mergeCell ref="B2:AF2"/>
    <mergeCell ref="B3:AF3"/>
    <mergeCell ref="B4:AF4"/>
    <mergeCell ref="AC33:AE33"/>
    <mergeCell ref="AC34:AE34"/>
    <mergeCell ref="AC35:A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93</v>
      </c>
      <c r="C3" s="106"/>
      <c r="D3" s="106"/>
      <c r="E3" s="106"/>
      <c r="F3" s="106"/>
      <c r="G3" s="106"/>
    </row>
    <row r="4" spans="2:7" ht="12.75">
      <c r="B4" s="107" t="s">
        <v>94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9910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865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560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3370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7710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1165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2190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150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24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4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98.7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30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20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96</v>
      </c>
      <c r="C3" s="106"/>
      <c r="D3" s="106"/>
      <c r="E3" s="106"/>
      <c r="F3" s="106"/>
      <c r="G3" s="106"/>
    </row>
    <row r="4" spans="2:7" ht="12.75">
      <c r="B4" s="107" t="s">
        <v>42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280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25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130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215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65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2.6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43</v>
      </c>
      <c r="C3" s="106"/>
      <c r="D3" s="106"/>
      <c r="E3" s="106"/>
      <c r="F3" s="106"/>
      <c r="G3" s="106"/>
    </row>
    <row r="4" spans="2:7" ht="12.75">
      <c r="B4" s="107" t="s">
        <v>44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120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35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100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40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15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F30" sqref="F30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46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400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40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280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8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F30" sqref="F30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47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110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260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100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2.6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50</v>
      </c>
      <c r="C3" s="106"/>
      <c r="D3" s="106"/>
      <c r="E3" s="106"/>
      <c r="F3" s="106"/>
      <c r="G3" s="106"/>
    </row>
    <row r="4" spans="2:7" ht="12.75">
      <c r="B4" s="107" t="s">
        <v>19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450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100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230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400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150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120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4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4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6" sqref="F6:F1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52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20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90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100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270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3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20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F13" sqref="F13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57.421875" style="0" customWidth="1"/>
    <col min="4" max="4" width="6.57421875" style="0" customWidth="1"/>
    <col min="5" max="5" width="10.28125" style="0" customWidth="1"/>
    <col min="6" max="6" width="16.140625" style="2" customWidth="1"/>
    <col min="7" max="7" width="23.7109375" style="0" bestFit="1" customWidth="1"/>
  </cols>
  <sheetData>
    <row r="1" ht="12.75">
      <c r="C1" s="1"/>
    </row>
    <row r="2" spans="2:7" ht="15.75">
      <c r="B2" s="105" t="s">
        <v>12</v>
      </c>
      <c r="C2" s="105"/>
      <c r="D2" s="105"/>
      <c r="E2" s="105"/>
      <c r="F2" s="105"/>
      <c r="G2" s="105"/>
    </row>
    <row r="3" spans="2:7" ht="12.75">
      <c r="B3" s="106" t="s">
        <v>55</v>
      </c>
      <c r="C3" s="106"/>
      <c r="D3" s="106"/>
      <c r="E3" s="106"/>
      <c r="F3" s="106"/>
      <c r="G3" s="106"/>
    </row>
    <row r="4" spans="2:7" ht="12.75">
      <c r="B4" s="107" t="s">
        <v>17</v>
      </c>
      <c r="C4" s="107"/>
      <c r="D4" s="107"/>
      <c r="E4" s="107"/>
      <c r="F4" s="107"/>
      <c r="G4" s="107"/>
    </row>
    <row r="5" spans="2:7" ht="21">
      <c r="B5" s="3" t="s">
        <v>4</v>
      </c>
      <c r="C5" s="3" t="s">
        <v>5</v>
      </c>
      <c r="D5" s="4" t="s">
        <v>6</v>
      </c>
      <c r="E5" s="5" t="s">
        <v>8</v>
      </c>
      <c r="F5" s="4" t="s">
        <v>7</v>
      </c>
      <c r="G5" s="4" t="s">
        <v>3</v>
      </c>
    </row>
    <row r="6" spans="2:7" ht="76.5">
      <c r="B6" s="88">
        <v>1</v>
      </c>
      <c r="C6" s="58" t="s">
        <v>23</v>
      </c>
      <c r="D6" s="75" t="s">
        <v>2</v>
      </c>
      <c r="E6" s="85">
        <v>300</v>
      </c>
      <c r="F6" s="98"/>
      <c r="G6" s="92">
        <f>E6*F6</f>
        <v>0</v>
      </c>
    </row>
    <row r="7" spans="2:7" ht="12.75">
      <c r="B7" s="88"/>
      <c r="C7" s="58"/>
      <c r="D7" s="75"/>
      <c r="E7" s="85"/>
      <c r="F7" s="98"/>
      <c r="G7" s="92"/>
    </row>
    <row r="8" spans="2:10" ht="140.25">
      <c r="B8" s="88">
        <v>2</v>
      </c>
      <c r="C8" s="59" t="s">
        <v>24</v>
      </c>
      <c r="D8" s="76" t="s">
        <v>0</v>
      </c>
      <c r="E8" s="85">
        <v>30</v>
      </c>
      <c r="F8" s="98"/>
      <c r="G8" s="92">
        <f aca="true" t="shared" si="0" ref="G8:G30">E8*F8</f>
        <v>0</v>
      </c>
      <c r="J8" t="s">
        <v>15</v>
      </c>
    </row>
    <row r="9" spans="2:7" ht="12.75">
      <c r="B9" s="88"/>
      <c r="C9" s="59"/>
      <c r="D9" s="76"/>
      <c r="E9" s="85"/>
      <c r="F9" s="98"/>
      <c r="G9" s="92"/>
    </row>
    <row r="10" spans="2:7" ht="127.5">
      <c r="B10" s="88">
        <v>3</v>
      </c>
      <c r="C10" s="59" t="s">
        <v>25</v>
      </c>
      <c r="D10" s="76" t="s">
        <v>0</v>
      </c>
      <c r="E10" s="85">
        <v>30</v>
      </c>
      <c r="F10" s="98"/>
      <c r="G10" s="92">
        <f t="shared" si="0"/>
        <v>0</v>
      </c>
    </row>
    <row r="11" spans="2:7" ht="12.75">
      <c r="B11" s="89"/>
      <c r="C11" s="77"/>
      <c r="D11" s="60"/>
      <c r="E11" s="85"/>
      <c r="F11" s="99"/>
      <c r="G11" s="92"/>
    </row>
    <row r="12" spans="2:7" ht="229.5" customHeight="1">
      <c r="B12" s="88">
        <v>4</v>
      </c>
      <c r="C12" s="59" t="s">
        <v>26</v>
      </c>
      <c r="D12" s="76" t="s">
        <v>0</v>
      </c>
      <c r="E12" s="85">
        <v>120</v>
      </c>
      <c r="F12" s="98"/>
      <c r="G12" s="92">
        <f t="shared" si="0"/>
        <v>0</v>
      </c>
    </row>
    <row r="13" spans="2:7" ht="12.75">
      <c r="B13" s="88"/>
      <c r="C13" s="59"/>
      <c r="D13" s="76"/>
      <c r="E13" s="85"/>
      <c r="F13" s="98"/>
      <c r="G13" s="92"/>
    </row>
    <row r="14" spans="2:7" ht="89.25">
      <c r="B14" s="88">
        <v>5</v>
      </c>
      <c r="C14" s="58" t="s">
        <v>27</v>
      </c>
      <c r="D14" s="78" t="s">
        <v>2</v>
      </c>
      <c r="E14" s="85">
        <v>300</v>
      </c>
      <c r="F14" s="98"/>
      <c r="G14" s="92">
        <f t="shared" si="0"/>
        <v>0</v>
      </c>
    </row>
    <row r="15" spans="2:7" ht="12.75">
      <c r="B15" s="88"/>
      <c r="C15" s="58"/>
      <c r="D15" s="78"/>
      <c r="E15" s="85"/>
      <c r="F15" s="98"/>
      <c r="G15" s="92"/>
    </row>
    <row r="16" spans="2:7" ht="89.25">
      <c r="B16" s="88">
        <v>6</v>
      </c>
      <c r="C16" s="58" t="s">
        <v>28</v>
      </c>
      <c r="D16" s="75" t="s">
        <v>1</v>
      </c>
      <c r="E16" s="85">
        <v>0</v>
      </c>
      <c r="F16" s="98"/>
      <c r="G16" s="92">
        <f t="shared" si="0"/>
        <v>0</v>
      </c>
    </row>
    <row r="17" spans="2:7" ht="12.75">
      <c r="B17" s="88"/>
      <c r="C17" s="59"/>
      <c r="D17" s="76"/>
      <c r="E17" s="85"/>
      <c r="F17" s="98"/>
      <c r="G17" s="92"/>
    </row>
    <row r="18" spans="2:7" ht="63.75">
      <c r="B18" s="88">
        <v>7</v>
      </c>
      <c r="C18" s="58" t="s">
        <v>29</v>
      </c>
      <c r="D18" s="75" t="s">
        <v>2</v>
      </c>
      <c r="E18" s="85">
        <v>80</v>
      </c>
      <c r="F18" s="98"/>
      <c r="G18" s="92">
        <f t="shared" si="0"/>
        <v>0</v>
      </c>
    </row>
    <row r="19" spans="2:7" ht="12.75">
      <c r="B19" s="88"/>
      <c r="C19" s="58"/>
      <c r="D19" s="75"/>
      <c r="E19" s="85"/>
      <c r="F19" s="98"/>
      <c r="G19" s="92"/>
    </row>
    <row r="20" spans="2:7" ht="63.75">
      <c r="B20" s="88">
        <v>8</v>
      </c>
      <c r="C20" s="79" t="s">
        <v>30</v>
      </c>
      <c r="D20" s="80" t="s">
        <v>2</v>
      </c>
      <c r="E20" s="85">
        <v>20</v>
      </c>
      <c r="F20" s="98"/>
      <c r="G20" s="92">
        <f t="shared" si="0"/>
        <v>0</v>
      </c>
    </row>
    <row r="21" spans="2:7" ht="12.75">
      <c r="B21" s="88"/>
      <c r="C21" s="79"/>
      <c r="D21" s="80"/>
      <c r="E21" s="85"/>
      <c r="F21" s="98"/>
      <c r="G21" s="92"/>
    </row>
    <row r="22" spans="2:7" ht="127.5">
      <c r="B22" s="88">
        <v>9</v>
      </c>
      <c r="C22" s="81" t="s">
        <v>31</v>
      </c>
      <c r="D22" s="80" t="s">
        <v>1</v>
      </c>
      <c r="E22" s="85">
        <v>0</v>
      </c>
      <c r="F22" s="98"/>
      <c r="G22" s="92">
        <f t="shared" si="0"/>
        <v>0</v>
      </c>
    </row>
    <row r="23" spans="2:7" ht="12.75">
      <c r="B23" s="88"/>
      <c r="C23" s="79"/>
      <c r="D23" s="80"/>
      <c r="E23" s="85"/>
      <c r="F23" s="98"/>
      <c r="G23" s="92"/>
    </row>
    <row r="24" spans="2:9" ht="114.75">
      <c r="B24" s="88">
        <v>10</v>
      </c>
      <c r="C24" s="81" t="s">
        <v>32</v>
      </c>
      <c r="D24" s="80" t="s">
        <v>1</v>
      </c>
      <c r="E24" s="85">
        <v>0</v>
      </c>
      <c r="F24" s="98"/>
      <c r="G24" s="92">
        <f t="shared" si="0"/>
        <v>0</v>
      </c>
      <c r="I24" s="1"/>
    </row>
    <row r="25" spans="2:9" ht="12.75">
      <c r="B25" s="88"/>
      <c r="C25" s="81"/>
      <c r="D25" s="80"/>
      <c r="E25" s="85"/>
      <c r="F25" s="98"/>
      <c r="G25" s="92"/>
      <c r="I25" s="1"/>
    </row>
    <row r="26" spans="2:9" ht="51">
      <c r="B26" s="90">
        <v>11</v>
      </c>
      <c r="C26" s="82" t="s">
        <v>33</v>
      </c>
      <c r="D26" s="83" t="s">
        <v>1</v>
      </c>
      <c r="E26" s="93">
        <v>2.5</v>
      </c>
      <c r="F26" s="100"/>
      <c r="G26" s="92">
        <f t="shared" si="0"/>
        <v>0</v>
      </c>
      <c r="I26" s="1"/>
    </row>
    <row r="27" spans="2:7" ht="12.75">
      <c r="B27" s="88"/>
      <c r="C27" s="81"/>
      <c r="D27" s="80"/>
      <c r="E27" s="85"/>
      <c r="F27" s="98"/>
      <c r="G27" s="92"/>
    </row>
    <row r="28" spans="2:7" ht="102">
      <c r="B28" s="91">
        <v>12</v>
      </c>
      <c r="C28" s="84" t="s">
        <v>34</v>
      </c>
      <c r="D28" s="21" t="s">
        <v>1</v>
      </c>
      <c r="E28" s="85">
        <v>0</v>
      </c>
      <c r="F28" s="99"/>
      <c r="G28" s="92">
        <f t="shared" si="0"/>
        <v>0</v>
      </c>
    </row>
    <row r="29" spans="2:7" ht="12.75">
      <c r="B29" s="91"/>
      <c r="C29" s="84"/>
      <c r="D29" s="21"/>
      <c r="E29" s="85"/>
      <c r="F29" s="99"/>
      <c r="G29" s="92"/>
    </row>
    <row r="30" spans="2:7" ht="38.25">
      <c r="B30" s="91">
        <v>13</v>
      </c>
      <c r="C30" s="84" t="s">
        <v>35</v>
      </c>
      <c r="D30" s="21" t="s">
        <v>18</v>
      </c>
      <c r="E30" s="85">
        <v>0</v>
      </c>
      <c r="F30" s="99"/>
      <c r="G30" s="92">
        <f t="shared" si="0"/>
        <v>0</v>
      </c>
    </row>
    <row r="31" spans="2:7" ht="12.75">
      <c r="B31" s="91"/>
      <c r="C31" s="84"/>
      <c r="D31" s="94"/>
      <c r="E31" s="95"/>
      <c r="F31" s="96"/>
      <c r="G31" s="97"/>
    </row>
    <row r="32" spans="2:7" ht="12.75">
      <c r="B32" s="91"/>
      <c r="C32" s="84"/>
      <c r="D32" s="6" t="s">
        <v>9</v>
      </c>
      <c r="E32" s="6"/>
      <c r="F32" s="7"/>
      <c r="G32" s="8">
        <f>SUM(G6:G30)</f>
        <v>0</v>
      </c>
    </row>
    <row r="33" spans="2:7" ht="12.75">
      <c r="B33" s="91"/>
      <c r="C33" s="84"/>
      <c r="D33" s="21"/>
      <c r="E33" s="85"/>
      <c r="F33" s="86"/>
      <c r="G33" s="87"/>
    </row>
    <row r="34" spans="2:7" ht="12.75">
      <c r="B34" s="91"/>
      <c r="C34" s="84"/>
      <c r="D34" s="21"/>
      <c r="E34" s="85"/>
      <c r="F34" s="86"/>
      <c r="G34" s="87"/>
    </row>
    <row r="35" ht="23.25">
      <c r="C35" s="10" t="s">
        <v>13</v>
      </c>
    </row>
    <row r="37" spans="3:8" ht="18">
      <c r="C37" s="16" t="s">
        <v>14</v>
      </c>
      <c r="D37" s="16"/>
      <c r="E37" s="16"/>
      <c r="F37" s="16"/>
      <c r="G37" s="17">
        <f>G32</f>
        <v>0</v>
      </c>
      <c r="H37" s="9"/>
    </row>
    <row r="38" spans="1:7" ht="15">
      <c r="A38" s="19"/>
      <c r="C38" s="12" t="s">
        <v>11</v>
      </c>
      <c r="D38" s="12"/>
      <c r="E38" s="12"/>
      <c r="F38" s="13"/>
      <c r="G38" s="18">
        <f>0.25*G37</f>
        <v>0</v>
      </c>
    </row>
    <row r="39" spans="3:7" ht="18">
      <c r="C39" s="14" t="s">
        <v>10</v>
      </c>
      <c r="D39" s="14"/>
      <c r="E39" s="14"/>
      <c r="F39" s="15"/>
      <c r="G39" s="11">
        <f>SUM(G37:G38)</f>
        <v>0</v>
      </c>
    </row>
    <row r="40" ht="12.75">
      <c r="E40" t="s">
        <v>15</v>
      </c>
    </row>
  </sheetData>
  <sheetProtection password="805F" sheet="1" selectLockedCells="1"/>
  <mergeCells count="3">
    <mergeCell ref="B2:G2"/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Ksenija</cp:lastModifiedBy>
  <cp:lastPrinted>2018-05-02T05:43:59Z</cp:lastPrinted>
  <dcterms:created xsi:type="dcterms:W3CDTF">2007-04-11T17:10:00Z</dcterms:created>
  <dcterms:modified xsi:type="dcterms:W3CDTF">2018-07-11T11:47:40Z</dcterms:modified>
  <cp:category/>
  <cp:version/>
  <cp:contentType/>
  <cp:contentStatus/>
</cp:coreProperties>
</file>