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1370"/>
  </bookViews>
  <sheets>
    <sheet name="List1" sheetId="1" r:id="rId1"/>
    <sheet name="List2" sheetId="2" r:id="rId2"/>
    <sheet name="List3" sheetId="3" r:id="rId3"/>
  </sheets>
  <calcPr calcId="171027" concurrentCalc="0"/>
</workbook>
</file>

<file path=xl/calcChain.xml><?xml version="1.0" encoding="utf-8"?>
<calcChain xmlns="http://schemas.openxmlformats.org/spreadsheetml/2006/main">
  <c r="E53" i="1"/>
  <c r="E54"/>
  <c r="E55"/>
  <c r="F32"/>
  <c r="F50"/>
  <c r="E56"/>
  <c r="E57"/>
  <c r="E58"/>
  <c r="E59"/>
  <c r="G40"/>
  <c r="G32"/>
  <c r="G29"/>
  <c r="G26"/>
  <c r="G50"/>
  <c r="E29"/>
  <c r="E28"/>
  <c r="E26"/>
  <c r="E25"/>
  <c r="E18"/>
  <c r="E32"/>
  <c r="E50"/>
  <c r="D59"/>
  <c r="D50"/>
</calcChain>
</file>

<file path=xl/sharedStrings.xml><?xml version="1.0" encoding="utf-8"?>
<sst xmlns="http://schemas.openxmlformats.org/spreadsheetml/2006/main" count="71" uniqueCount="61">
  <si>
    <t>INVESTICIJA / KAPITALNA POMOĆ /KAPITALNA DONACIJA</t>
  </si>
  <si>
    <t>1</t>
  </si>
  <si>
    <t>2</t>
  </si>
  <si>
    <t>3</t>
  </si>
  <si>
    <t>RAZDJEL</t>
  </si>
  <si>
    <t>200  UPRAVNI ODJEL ZA OPĆE POSLOVE I DRUŠTVENE DJELATNOSTI</t>
  </si>
  <si>
    <t>Kapitalni projekt</t>
  </si>
  <si>
    <t>K100008 Izgradnja PŠ Stipernica</t>
  </si>
  <si>
    <t>K100001 Uređenje Kostegrada</t>
  </si>
  <si>
    <t>Ostala nematerijalna proizvedena imovina</t>
  </si>
  <si>
    <t>K100002 Uređenje dječjih igrališta</t>
  </si>
  <si>
    <t>K10001 Rekonstrukcija zgrade Dječjeg vrtića</t>
  </si>
  <si>
    <t>Dodatna ulaganja na građevinskim objektima</t>
  </si>
  <si>
    <t>300  UPRAVNI ODJEL ZA FINANCIJE I GOSPODARSTVO</t>
  </si>
  <si>
    <t>K100004 Asfaltiranje nerazvrstanih cesta i ulica</t>
  </si>
  <si>
    <t>K10002 Provođenje programa utroška sredstava od prodaje stanova</t>
  </si>
  <si>
    <t>Stambeni objekti-otkup stanova po programu</t>
  </si>
  <si>
    <t>K100002 Ulaganja u poslovnu zonu Pregrada</t>
  </si>
  <si>
    <t>Otkup zemljišta za poslovnu zonu</t>
  </si>
  <si>
    <t>Dodatna ulaganja na građevinskim objektima - infrastruktura zone</t>
  </si>
  <si>
    <t>UKUPNO:</t>
  </si>
  <si>
    <t>IZVORI FINANCIRANJA:</t>
  </si>
  <si>
    <t>Opći prihodi i primici</t>
  </si>
  <si>
    <t>UKUPNO  IZVORI:</t>
  </si>
  <si>
    <t>Knjige i oprema u knjižnici</t>
  </si>
  <si>
    <t>Uređenje stočnog sajmišta</t>
  </si>
  <si>
    <t>Nabava uredske opreme i namještaja i računalni programi</t>
  </si>
  <si>
    <t>br.KONTA</t>
  </si>
  <si>
    <t xml:space="preserve">      REPUBLIKA HRVATSKA</t>
  </si>
  <si>
    <t xml:space="preserve"> KRAPINSKO ZAGORSKA ŽUPANIJA</t>
  </si>
  <si>
    <t xml:space="preserve">          GRAD PREGRADA</t>
  </si>
  <si>
    <t xml:space="preserve">             Gradsko vijeće</t>
  </si>
  <si>
    <t xml:space="preserve">Asfaltiranje cesta </t>
  </si>
  <si>
    <t>Ostali građevinski objekti - Školsko igralište</t>
  </si>
  <si>
    <t>K100002 Kulturni centar Grada Pregrade</t>
  </si>
  <si>
    <t>Oprema za igrališta</t>
  </si>
  <si>
    <t>K100003 Izgradnja i rekonstrukcija javne rasvjete</t>
  </si>
  <si>
    <t>Izgradnja i rekonstrukcija javne rasvjete</t>
  </si>
  <si>
    <t>Zemljište za parking</t>
  </si>
  <si>
    <t>Dodatna ulaganja na građevinskim objektima - igrališta</t>
  </si>
  <si>
    <t>Oprema u dječjem vrtiću</t>
  </si>
  <si>
    <t>Muzejski izlošci</t>
  </si>
  <si>
    <t xml:space="preserve">Uređenje reciklažnog dvorišta </t>
  </si>
  <si>
    <t xml:space="preserve">Pomoći </t>
  </si>
  <si>
    <t>Prihod posebne namjene</t>
  </si>
  <si>
    <t>Prihodi od  prodaje ili zamjene nefinancijske imovine i naknade štete s</t>
  </si>
  <si>
    <t>Namjenski primitci od zaduživanja</t>
  </si>
  <si>
    <t>Računalni programi (e-ceste)</t>
  </si>
  <si>
    <t>KLASA:  400-06/16-01/03</t>
  </si>
  <si>
    <t>pomoći</t>
  </si>
  <si>
    <t>ostalo</t>
  </si>
  <si>
    <t>Novi iznos</t>
  </si>
  <si>
    <t>Donacije</t>
  </si>
  <si>
    <t>Dotacija vrtiću za ulaganja u zgradu</t>
  </si>
  <si>
    <t>Izvori financiranja</t>
  </si>
  <si>
    <t>I IZMJENE PLANA RAZVOJNIH PROGRAMA za 2016. godinu</t>
  </si>
  <si>
    <t>Pregrada, 11. svibanj 2016.</t>
  </si>
  <si>
    <t>Ovaj Plan razvojnih programa sastavni je dio I. Izmjena Proračuna grada Pregrade za 2016. godinu.</t>
  </si>
  <si>
    <t>URBROJ: 2214/01-01-16-4</t>
  </si>
  <si>
    <t>Predsjednik Gradskog vijeća</t>
  </si>
  <si>
    <t>Zlatko Šorša</t>
  </si>
</sst>
</file>

<file path=xl/styles.xml><?xml version="1.0" encoding="utf-8"?>
<styleSheet xmlns="http://schemas.openxmlformats.org/spreadsheetml/2006/main">
  <numFmts count="2">
    <numFmt numFmtId="44" formatCode="_-* #,##0.00\ &quot;kn&quot;_-;\-* #,##0.00\ &quot;kn&quot;_-;_-* &quot;-&quot;??\ &quot;kn&quot;_-;_-@_-"/>
    <numFmt numFmtId="164" formatCode="_-* #,##0.00_-;\-* #,##0.00_-;_-* \-??_-;_-@_-"/>
  </numFmts>
  <fonts count="15">
    <font>
      <sz val="11"/>
      <color rgb="FF000000"/>
      <name val="Calibri"/>
      <family val="2"/>
      <charset val="238"/>
    </font>
    <font>
      <sz val="11"/>
      <color rgb="FF9C0006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8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7CE"/>
        <bgColor rgb="FFCCCC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/>
    <xf numFmtId="0" fontId="1" fillId="2" borderId="0"/>
    <xf numFmtId="44" fontId="2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10" fillId="0" borderId="2" xfId="0" applyFont="1" applyBorder="1"/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left" wrapText="1"/>
    </xf>
    <xf numFmtId="4" fontId="10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/>
    <xf numFmtId="0" fontId="6" fillId="0" borderId="2" xfId="0" applyFont="1" applyBorder="1" applyAlignment="1">
      <alignment wrapText="1"/>
    </xf>
    <xf numFmtId="4" fontId="6" fillId="0" borderId="2" xfId="0" applyNumberFormat="1" applyFont="1" applyBorder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6" fillId="0" borderId="0" xfId="0" applyNumberFormat="1" applyFont="1" applyAlignment="1">
      <alignment wrapText="1"/>
    </xf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164" fontId="7" fillId="0" borderId="3" xfId="1" applyFont="1" applyBorder="1" applyAlignment="1" applyProtection="1">
      <alignment horizontal="center"/>
    </xf>
    <xf numFmtId="164" fontId="7" fillId="0" borderId="1" xfId="1" applyFont="1" applyBorder="1" applyAlignment="1" applyProtection="1">
      <alignment horizontal="center"/>
    </xf>
    <xf numFmtId="164" fontId="7" fillId="0" borderId="2" xfId="1" applyFont="1" applyBorder="1" applyAlignment="1" applyProtection="1">
      <alignment horizontal="center"/>
    </xf>
    <xf numFmtId="0" fontId="13" fillId="0" borderId="0" xfId="0" applyFont="1" applyAlignment="1">
      <alignment horizontal="left"/>
    </xf>
    <xf numFmtId="164" fontId="13" fillId="0" borderId="0" xfId="1" applyFont="1" applyBorder="1" applyAlignment="1" applyProtection="1"/>
    <xf numFmtId="0" fontId="6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left" wrapText="1"/>
    </xf>
    <xf numFmtId="0" fontId="6" fillId="0" borderId="6" xfId="0" applyFont="1" applyBorder="1"/>
    <xf numFmtId="0" fontId="10" fillId="0" borderId="6" xfId="0" applyFont="1" applyBorder="1" applyAlignment="1">
      <alignment wrapText="1"/>
    </xf>
    <xf numFmtId="4" fontId="10" fillId="0" borderId="6" xfId="0" applyNumberFormat="1" applyFont="1" applyBorder="1" applyAlignment="1">
      <alignment wrapText="1"/>
    </xf>
    <xf numFmtId="0" fontId="6" fillId="0" borderId="7" xfId="0" applyFont="1" applyBorder="1"/>
    <xf numFmtId="0" fontId="10" fillId="0" borderId="8" xfId="0" applyFont="1" applyBorder="1" applyAlignment="1">
      <alignment wrapText="1"/>
    </xf>
    <xf numFmtId="4" fontId="10" fillId="0" borderId="8" xfId="0" applyNumberFormat="1" applyFont="1" applyBorder="1" applyAlignment="1">
      <alignment wrapText="1"/>
    </xf>
    <xf numFmtId="4" fontId="6" fillId="0" borderId="2" xfId="0" applyNumberFormat="1" applyFont="1" applyFill="1" applyBorder="1" applyAlignment="1">
      <alignment wrapText="1"/>
    </xf>
    <xf numFmtId="44" fontId="4" fillId="0" borderId="0" xfId="3" applyFont="1"/>
    <xf numFmtId="44" fontId="3" fillId="0" borderId="0" xfId="3" applyFont="1"/>
    <xf numFmtId="44" fontId="9" fillId="0" borderId="0" xfId="3" applyFont="1"/>
    <xf numFmtId="44" fontId="10" fillId="0" borderId="2" xfId="3" applyFont="1" applyBorder="1" applyAlignment="1">
      <alignment horizontal="center" wrapText="1"/>
    </xf>
    <xf numFmtId="44" fontId="10" fillId="0" borderId="2" xfId="3" applyFont="1" applyBorder="1" applyAlignment="1">
      <alignment horizontal="center"/>
    </xf>
    <xf numFmtId="44" fontId="6" fillId="0" borderId="2" xfId="3" applyFont="1" applyBorder="1"/>
    <xf numFmtId="44" fontId="3" fillId="0" borderId="2" xfId="3" applyFont="1" applyBorder="1"/>
    <xf numFmtId="44" fontId="10" fillId="0" borderId="2" xfId="3" applyFont="1" applyBorder="1" applyAlignment="1">
      <alignment wrapText="1"/>
    </xf>
    <xf numFmtId="44" fontId="14" fillId="0" borderId="2" xfId="3" applyFont="1" applyBorder="1"/>
    <xf numFmtId="44" fontId="14" fillId="0" borderId="2" xfId="3" applyFont="1" applyBorder="1" applyAlignment="1">
      <alignment horizontal="right"/>
    </xf>
    <xf numFmtId="44" fontId="6" fillId="0" borderId="2" xfId="3" applyFont="1" applyBorder="1" applyAlignment="1">
      <alignment wrapText="1"/>
    </xf>
    <xf numFmtId="44" fontId="6" fillId="0" borderId="2" xfId="3" applyFont="1" applyFill="1" applyBorder="1" applyAlignment="1">
      <alignment wrapText="1"/>
    </xf>
    <xf numFmtId="44" fontId="10" fillId="0" borderId="6" xfId="3" applyFont="1" applyBorder="1" applyAlignment="1">
      <alignment wrapText="1"/>
    </xf>
    <xf numFmtId="44" fontId="14" fillId="0" borderId="6" xfId="3" applyFont="1" applyBorder="1" applyAlignment="1">
      <alignment horizontal="right"/>
    </xf>
    <xf numFmtId="44" fontId="10" fillId="0" borderId="8" xfId="3" applyFont="1" applyFill="1" applyBorder="1" applyAlignment="1">
      <alignment wrapText="1"/>
    </xf>
    <xf numFmtId="44" fontId="14" fillId="0" borderId="8" xfId="3" applyFont="1" applyBorder="1" applyAlignment="1">
      <alignment horizontal="right"/>
    </xf>
    <xf numFmtId="44" fontId="14" fillId="0" borderId="9" xfId="3" applyFont="1" applyBorder="1" applyAlignment="1">
      <alignment horizontal="right"/>
    </xf>
    <xf numFmtId="44" fontId="10" fillId="0" borderId="0" xfId="3" applyFont="1" applyFill="1" applyBorder="1" applyAlignment="1">
      <alignment wrapText="1"/>
    </xf>
    <xf numFmtId="44" fontId="14" fillId="0" borderId="0" xfId="3" applyFont="1" applyFill="1" applyBorder="1" applyAlignment="1">
      <alignment horizontal="right"/>
    </xf>
    <xf numFmtId="44" fontId="7" fillId="0" borderId="0" xfId="3" applyFont="1" applyBorder="1" applyAlignment="1" applyProtection="1">
      <alignment horizontal="center"/>
    </xf>
    <xf numFmtId="44" fontId="6" fillId="0" borderId="0" xfId="3" applyFont="1"/>
    <xf numFmtId="44" fontId="7" fillId="0" borderId="2" xfId="3" applyFont="1" applyFill="1" applyBorder="1" applyAlignment="1" applyProtection="1">
      <alignment horizontal="center"/>
    </xf>
    <xf numFmtId="44" fontId="13" fillId="0" borderId="0" xfId="3" applyFont="1" applyBorder="1" applyAlignment="1" applyProtection="1"/>
    <xf numFmtId="44" fontId="6" fillId="0" borderId="0" xfId="3" applyFont="1" applyAlignment="1">
      <alignment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44" fontId="6" fillId="0" borderId="2" xfId="3" applyFont="1" applyBorder="1" applyAlignment="1">
      <alignment horizontal="center"/>
    </xf>
  </cellXfs>
  <cellStyles count="4">
    <cellStyle name="Obično" xfId="0" builtinId="0"/>
    <cellStyle name="TableStyleLight1" xfId="2"/>
    <cellStyle name="Valuta" xfId="3" builtinId="4"/>
    <cellStyle name="Zarez" xfId="1" builtin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110860</xdr:colOff>
      <xdr:row>0</xdr:row>
      <xdr:rowOff>10467</xdr:rowOff>
    </xdr:from>
    <xdr:to>
      <xdr:col>1</xdr:col>
      <xdr:colOff>773111</xdr:colOff>
      <xdr:row>3</xdr:row>
      <xdr:rowOff>149787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7673" y="10467"/>
          <a:ext cx="662251" cy="610336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view="pageLayout" topLeftCell="A28" zoomScale="91" zoomScalePageLayoutView="91" workbookViewId="0">
      <selection activeCell="F63" sqref="F63"/>
    </sheetView>
  </sheetViews>
  <sheetFormatPr defaultRowHeight="15"/>
  <cols>
    <col min="1" max="1" width="5.28515625" style="1" customWidth="1"/>
    <col min="2" max="2" width="14.7109375" style="1"/>
    <col min="3" max="3" width="48.28515625" style="1" customWidth="1"/>
    <col min="4" max="4" width="14.5703125" style="1" customWidth="1"/>
    <col min="5" max="7" width="16.28515625" style="40" customWidth="1"/>
    <col min="8" max="1023" width="8.7109375" style="1"/>
    <col min="1024" max="16384" width="9.140625" style="1"/>
  </cols>
  <sheetData>
    <row r="1" spans="1:7" s="2" customFormat="1" ht="12.95" customHeight="1">
      <c r="A1" s="1"/>
      <c r="B1" s="1"/>
      <c r="C1" s="1"/>
      <c r="E1" s="39"/>
      <c r="F1" s="39"/>
      <c r="G1" s="39"/>
    </row>
    <row r="2" spans="1:7" s="2" customFormat="1" ht="12.95" customHeight="1">
      <c r="A2" s="1"/>
      <c r="B2" s="1"/>
      <c r="C2" s="1"/>
      <c r="E2" s="39"/>
      <c r="F2" s="39"/>
      <c r="G2" s="39"/>
    </row>
    <row r="3" spans="1:7" s="2" customFormat="1" ht="12.95" customHeight="1">
      <c r="A3" s="1"/>
      <c r="B3" s="1"/>
      <c r="C3" s="1"/>
      <c r="E3" s="39"/>
      <c r="F3" s="39"/>
      <c r="G3" s="39"/>
    </row>
    <row r="4" spans="1:7" s="2" customFormat="1" ht="12.95" customHeight="1">
      <c r="A4" s="1"/>
      <c r="B4" s="1"/>
      <c r="C4" s="1"/>
      <c r="E4" s="39"/>
      <c r="F4" s="39"/>
      <c r="G4" s="39"/>
    </row>
    <row r="5" spans="1:7" ht="12.95" customHeight="1">
      <c r="A5" s="3" t="s">
        <v>28</v>
      </c>
      <c r="B5" s="3"/>
      <c r="C5" s="4"/>
    </row>
    <row r="6" spans="1:7" ht="14.1" customHeight="1">
      <c r="A6" s="3" t="s">
        <v>29</v>
      </c>
      <c r="B6" s="3"/>
      <c r="C6" s="4"/>
    </row>
    <row r="7" spans="1:7">
      <c r="A7" s="3" t="s">
        <v>30</v>
      </c>
      <c r="B7" s="3"/>
      <c r="C7" s="4"/>
    </row>
    <row r="8" spans="1:7">
      <c r="A8" s="5" t="s">
        <v>31</v>
      </c>
      <c r="B8" s="4"/>
      <c r="C8" s="4"/>
    </row>
    <row r="9" spans="1:7">
      <c r="A9" s="4" t="s">
        <v>48</v>
      </c>
      <c r="B9" s="4"/>
      <c r="C9" s="4"/>
    </row>
    <row r="10" spans="1:7">
      <c r="A10" s="4" t="s">
        <v>58</v>
      </c>
      <c r="B10" s="4"/>
      <c r="C10" s="4"/>
    </row>
    <row r="11" spans="1:7">
      <c r="A11" s="4" t="s">
        <v>56</v>
      </c>
      <c r="B11" s="4"/>
      <c r="C11" s="4"/>
    </row>
    <row r="12" spans="1:7" s="6" customFormat="1" ht="18" customHeight="1">
      <c r="A12" s="63" t="s">
        <v>55</v>
      </c>
      <c r="B12" s="63"/>
      <c r="C12" s="63"/>
      <c r="D12" s="63"/>
      <c r="E12" s="63"/>
      <c r="F12" s="63"/>
      <c r="G12" s="63"/>
    </row>
    <row r="13" spans="1:7" s="7" customFormat="1" ht="18.75">
      <c r="A13" s="64"/>
      <c r="B13" s="64"/>
      <c r="C13" s="64"/>
      <c r="D13" s="64"/>
      <c r="E13" s="64"/>
      <c r="F13" s="64"/>
      <c r="G13" s="41"/>
    </row>
    <row r="14" spans="1:7" ht="9.75" customHeight="1">
      <c r="A14" s="8"/>
    </row>
    <row r="15" spans="1:7" ht="27.75" customHeight="1">
      <c r="A15" s="9" t="s">
        <v>27</v>
      </c>
      <c r="B15" s="9"/>
      <c r="C15" s="10" t="s">
        <v>0</v>
      </c>
      <c r="D15" s="11">
        <v>2016</v>
      </c>
      <c r="E15" s="42" t="s">
        <v>51</v>
      </c>
      <c r="F15" s="68" t="s">
        <v>54</v>
      </c>
      <c r="G15" s="68"/>
    </row>
    <row r="16" spans="1:7">
      <c r="A16" s="11" t="s">
        <v>1</v>
      </c>
      <c r="B16" s="11"/>
      <c r="C16" s="12" t="s">
        <v>2</v>
      </c>
      <c r="D16" s="11" t="s">
        <v>3</v>
      </c>
      <c r="E16" s="43">
        <v>5</v>
      </c>
      <c r="F16" s="44" t="s">
        <v>49</v>
      </c>
      <c r="G16" s="45" t="s">
        <v>50</v>
      </c>
    </row>
    <row r="17" spans="1:7" ht="24.75">
      <c r="A17" s="13"/>
      <c r="B17" s="10" t="s">
        <v>4</v>
      </c>
      <c r="C17" s="10" t="s">
        <v>5</v>
      </c>
      <c r="D17" s="14"/>
      <c r="E17" s="46"/>
      <c r="F17" s="47"/>
      <c r="G17" s="47"/>
    </row>
    <row r="18" spans="1:7">
      <c r="A18" s="15"/>
      <c r="B18" s="10" t="s">
        <v>6</v>
      </c>
      <c r="C18" s="10" t="s">
        <v>7</v>
      </c>
      <c r="D18" s="14">
        <v>80000</v>
      </c>
      <c r="E18" s="46">
        <f>E19</f>
        <v>82000</v>
      </c>
      <c r="F18" s="48"/>
      <c r="G18" s="48"/>
    </row>
    <row r="19" spans="1:7">
      <c r="A19" s="15">
        <v>4214</v>
      </c>
      <c r="B19" s="16"/>
      <c r="C19" s="17" t="s">
        <v>33</v>
      </c>
      <c r="D19" s="18">
        <v>80000</v>
      </c>
      <c r="E19" s="49">
        <v>82000</v>
      </c>
      <c r="F19" s="48"/>
      <c r="G19" s="48">
        <v>82000</v>
      </c>
    </row>
    <row r="20" spans="1:7">
      <c r="A20" s="15"/>
      <c r="B20" s="10" t="s">
        <v>6</v>
      </c>
      <c r="C20" s="10" t="s">
        <v>8</v>
      </c>
      <c r="D20" s="14">
        <v>50000</v>
      </c>
      <c r="E20" s="46">
        <v>50000</v>
      </c>
      <c r="F20" s="48"/>
      <c r="G20" s="48"/>
    </row>
    <row r="21" spans="1:7">
      <c r="A21" s="15">
        <v>4511</v>
      </c>
      <c r="B21" s="16"/>
      <c r="C21" s="17" t="s">
        <v>9</v>
      </c>
      <c r="D21" s="18">
        <v>50000</v>
      </c>
      <c r="E21" s="49">
        <v>50000</v>
      </c>
      <c r="F21" s="48">
        <v>50000</v>
      </c>
      <c r="G21" s="48"/>
    </row>
    <row r="22" spans="1:7">
      <c r="A22" s="15"/>
      <c r="B22" s="10" t="s">
        <v>6</v>
      </c>
      <c r="C22" s="10" t="s">
        <v>34</v>
      </c>
      <c r="D22" s="14">
        <v>50000</v>
      </c>
      <c r="E22" s="46">
        <v>61500</v>
      </c>
      <c r="F22" s="48"/>
      <c r="G22" s="48"/>
    </row>
    <row r="23" spans="1:7">
      <c r="A23" s="15">
        <v>4511</v>
      </c>
      <c r="B23" s="16"/>
      <c r="C23" s="17" t="s">
        <v>12</v>
      </c>
      <c r="D23" s="18">
        <v>50000</v>
      </c>
      <c r="E23" s="49">
        <v>61500</v>
      </c>
      <c r="F23" s="48">
        <v>50000</v>
      </c>
      <c r="G23" s="48">
        <v>11500</v>
      </c>
    </row>
    <row r="24" spans="1:7">
      <c r="A24" s="15">
        <v>4111</v>
      </c>
      <c r="B24" s="16"/>
      <c r="C24" s="17" t="s">
        <v>38</v>
      </c>
      <c r="D24" s="18">
        <v>0</v>
      </c>
      <c r="E24" s="49">
        <v>0</v>
      </c>
      <c r="F24" s="48"/>
      <c r="G24" s="48"/>
    </row>
    <row r="25" spans="1:7">
      <c r="A25" s="15"/>
      <c r="B25" s="10" t="s">
        <v>6</v>
      </c>
      <c r="C25" s="10" t="s">
        <v>10</v>
      </c>
      <c r="D25" s="14">
        <v>140000</v>
      </c>
      <c r="E25" s="46">
        <f>E26+E27</f>
        <v>125000</v>
      </c>
      <c r="F25" s="48"/>
      <c r="G25" s="48"/>
    </row>
    <row r="26" spans="1:7">
      <c r="A26" s="15">
        <v>4214</v>
      </c>
      <c r="B26" s="10"/>
      <c r="C26" s="17" t="s">
        <v>39</v>
      </c>
      <c r="D26" s="18">
        <v>80000</v>
      </c>
      <c r="E26" s="49">
        <f>25000+20000+20000</f>
        <v>65000</v>
      </c>
      <c r="F26" s="48">
        <v>80000</v>
      </c>
      <c r="G26" s="48">
        <f>25000+20000</f>
        <v>45000</v>
      </c>
    </row>
    <row r="27" spans="1:7">
      <c r="A27" s="15">
        <v>4227</v>
      </c>
      <c r="B27" s="10"/>
      <c r="C27" s="17" t="s">
        <v>35</v>
      </c>
      <c r="D27" s="18">
        <v>60000</v>
      </c>
      <c r="E27" s="49">
        <v>60000</v>
      </c>
      <c r="F27" s="48"/>
      <c r="G27" s="48"/>
    </row>
    <row r="28" spans="1:7">
      <c r="A28" s="15"/>
      <c r="B28" s="10" t="s">
        <v>6</v>
      </c>
      <c r="C28" s="10" t="s">
        <v>11</v>
      </c>
      <c r="D28" s="14">
        <v>550000</v>
      </c>
      <c r="E28" s="46">
        <f>E29+E30</f>
        <v>694700</v>
      </c>
      <c r="F28" s="48"/>
      <c r="G28" s="48"/>
    </row>
    <row r="29" spans="1:7">
      <c r="A29" s="15">
        <v>4511</v>
      </c>
      <c r="B29" s="16"/>
      <c r="C29" s="17" t="s">
        <v>12</v>
      </c>
      <c r="D29" s="18">
        <v>550000</v>
      </c>
      <c r="E29" s="49">
        <f>301000+256000+83000</f>
        <v>640000</v>
      </c>
      <c r="F29" s="48">
        <v>256000</v>
      </c>
      <c r="G29" s="48">
        <f>301000+83000</f>
        <v>384000</v>
      </c>
    </row>
    <row r="30" spans="1:7">
      <c r="A30" s="15">
        <v>4214</v>
      </c>
      <c r="B30" s="16"/>
      <c r="C30" s="17" t="s">
        <v>53</v>
      </c>
      <c r="D30" s="18">
        <v>0</v>
      </c>
      <c r="E30" s="49">
        <v>54700</v>
      </c>
      <c r="F30" s="48"/>
      <c r="G30" s="48">
        <v>54700</v>
      </c>
    </row>
    <row r="31" spans="1:7">
      <c r="A31" s="13">
        <v>4227</v>
      </c>
      <c r="B31" s="16"/>
      <c r="C31" s="10" t="s">
        <v>40</v>
      </c>
      <c r="D31" s="14">
        <v>11600</v>
      </c>
      <c r="E31" s="46">
        <v>11600</v>
      </c>
      <c r="F31" s="48">
        <v>11600</v>
      </c>
      <c r="G31" s="48"/>
    </row>
    <row r="32" spans="1:7">
      <c r="A32" s="13">
        <v>4241</v>
      </c>
      <c r="B32" s="16"/>
      <c r="C32" s="10" t="s">
        <v>24</v>
      </c>
      <c r="D32" s="38">
        <v>132850</v>
      </c>
      <c r="E32" s="50">
        <f>38200+37350+26500+48000</f>
        <v>150050</v>
      </c>
      <c r="F32" s="48">
        <f>26500+48000</f>
        <v>74500</v>
      </c>
      <c r="G32" s="48">
        <f>38200+37350</f>
        <v>75550</v>
      </c>
    </row>
    <row r="33" spans="1:7">
      <c r="A33" s="13">
        <v>4243</v>
      </c>
      <c r="B33" s="16"/>
      <c r="C33" s="10" t="s">
        <v>41</v>
      </c>
      <c r="D33" s="14">
        <v>21000</v>
      </c>
      <c r="E33" s="46">
        <v>21000</v>
      </c>
      <c r="F33" s="48"/>
      <c r="G33" s="48">
        <v>21000</v>
      </c>
    </row>
    <row r="34" spans="1:7" ht="13.5" customHeight="1">
      <c r="A34" s="15"/>
      <c r="B34" s="16"/>
      <c r="C34" s="16"/>
      <c r="D34" s="18"/>
      <c r="E34" s="42"/>
      <c r="F34" s="44"/>
      <c r="G34" s="45"/>
    </row>
    <row r="35" spans="1:7" s="19" customFormat="1">
      <c r="A35" s="13"/>
      <c r="B35" s="10" t="s">
        <v>4</v>
      </c>
      <c r="C35" s="10" t="s">
        <v>13</v>
      </c>
      <c r="D35" s="14"/>
      <c r="E35" s="43"/>
      <c r="F35" s="44"/>
      <c r="G35" s="45"/>
    </row>
    <row r="36" spans="1:7" s="19" customFormat="1" ht="12.75">
      <c r="A36" s="13">
        <v>4221</v>
      </c>
      <c r="B36" s="17"/>
      <c r="C36" s="10" t="s">
        <v>26</v>
      </c>
      <c r="D36" s="14">
        <v>30000</v>
      </c>
      <c r="E36" s="46">
        <v>30000</v>
      </c>
      <c r="F36" s="47"/>
      <c r="G36" s="47">
        <v>30000</v>
      </c>
    </row>
    <row r="37" spans="1:7" s="19" customFormat="1" ht="12.75">
      <c r="A37" s="13">
        <v>4262</v>
      </c>
      <c r="B37" s="10"/>
      <c r="C37" s="10" t="s">
        <v>47</v>
      </c>
      <c r="D37" s="14">
        <v>5000</v>
      </c>
      <c r="E37" s="46">
        <v>5000</v>
      </c>
      <c r="F37" s="48"/>
      <c r="G37" s="48">
        <v>5000</v>
      </c>
    </row>
    <row r="38" spans="1:7" s="19" customFormat="1" ht="12.75">
      <c r="A38" s="13"/>
      <c r="B38" s="10"/>
      <c r="C38" s="10"/>
      <c r="D38" s="14"/>
      <c r="E38" s="49"/>
      <c r="F38" s="48"/>
      <c r="G38" s="48"/>
    </row>
    <row r="39" spans="1:7">
      <c r="A39" s="13"/>
      <c r="B39" s="10" t="s">
        <v>6</v>
      </c>
      <c r="C39" s="10" t="s">
        <v>14</v>
      </c>
      <c r="D39" s="14">
        <v>3000000</v>
      </c>
      <c r="E39" s="46">
        <v>3000000</v>
      </c>
      <c r="F39" s="48"/>
      <c r="G39" s="48"/>
    </row>
    <row r="40" spans="1:7" s="20" customFormat="1" ht="12.75">
      <c r="A40" s="15">
        <v>4511</v>
      </c>
      <c r="B40" s="17"/>
      <c r="C40" s="17" t="s">
        <v>32</v>
      </c>
      <c r="D40" s="18">
        <v>3000000</v>
      </c>
      <c r="E40" s="49"/>
      <c r="F40" s="48">
        <v>50000</v>
      </c>
      <c r="G40" s="48">
        <f>850000+100000+2000000</f>
        <v>2950000</v>
      </c>
    </row>
    <row r="41" spans="1:7">
      <c r="A41" s="13"/>
      <c r="B41" s="10" t="s">
        <v>6</v>
      </c>
      <c r="C41" s="10" t="s">
        <v>36</v>
      </c>
      <c r="D41" s="14">
        <v>500000</v>
      </c>
      <c r="E41" s="46">
        <v>500000</v>
      </c>
      <c r="F41" s="48"/>
      <c r="G41" s="48"/>
    </row>
    <row r="42" spans="1:7">
      <c r="A42" s="15">
        <v>4511</v>
      </c>
      <c r="B42" s="16"/>
      <c r="C42" s="17" t="s">
        <v>37</v>
      </c>
      <c r="D42" s="18">
        <v>500000</v>
      </c>
      <c r="E42" s="49"/>
      <c r="F42" s="48"/>
      <c r="G42" s="48">
        <v>500000</v>
      </c>
    </row>
    <row r="43" spans="1:7">
      <c r="A43" s="13">
        <v>4214</v>
      </c>
      <c r="B43" s="16"/>
      <c r="C43" s="10" t="s">
        <v>42</v>
      </c>
      <c r="D43" s="14">
        <v>59000</v>
      </c>
      <c r="E43" s="46">
        <v>59000</v>
      </c>
      <c r="F43" s="48">
        <v>59000</v>
      </c>
      <c r="G43" s="48"/>
    </row>
    <row r="44" spans="1:7" ht="26.25" customHeight="1">
      <c r="A44" s="15"/>
      <c r="B44" s="10" t="s">
        <v>6</v>
      </c>
      <c r="C44" s="10" t="s">
        <v>15</v>
      </c>
      <c r="D44" s="14">
        <v>138000</v>
      </c>
      <c r="E44" s="46">
        <v>138000</v>
      </c>
      <c r="F44" s="48"/>
      <c r="G44" s="48"/>
    </row>
    <row r="45" spans="1:7">
      <c r="A45" s="15">
        <v>4211</v>
      </c>
      <c r="B45" s="16"/>
      <c r="C45" s="17" t="s">
        <v>16</v>
      </c>
      <c r="D45" s="18">
        <v>138000</v>
      </c>
      <c r="E45" s="49"/>
      <c r="F45" s="48"/>
      <c r="G45" s="48">
        <v>138000</v>
      </c>
    </row>
    <row r="46" spans="1:7">
      <c r="A46" s="15"/>
      <c r="B46" s="10" t="s">
        <v>6</v>
      </c>
      <c r="C46" s="10" t="s">
        <v>17</v>
      </c>
      <c r="D46" s="14">
        <v>146000</v>
      </c>
      <c r="E46" s="46">
        <v>146000</v>
      </c>
      <c r="F46" s="48"/>
      <c r="G46" s="48"/>
    </row>
    <row r="47" spans="1:7">
      <c r="A47" s="15">
        <v>4111</v>
      </c>
      <c r="B47" s="16"/>
      <c r="C47" s="17" t="s">
        <v>18</v>
      </c>
      <c r="D47" s="18">
        <v>56000</v>
      </c>
      <c r="E47" s="46"/>
      <c r="F47" s="48"/>
      <c r="G47" s="48">
        <v>56000</v>
      </c>
    </row>
    <row r="48" spans="1:7">
      <c r="A48" s="15">
        <v>4511</v>
      </c>
      <c r="B48" s="16"/>
      <c r="C48" s="17" t="s">
        <v>19</v>
      </c>
      <c r="D48" s="18">
        <v>90000</v>
      </c>
      <c r="E48" s="49"/>
      <c r="F48" s="48"/>
      <c r="G48" s="48">
        <v>90000</v>
      </c>
    </row>
    <row r="49" spans="1:7" ht="15.75" thickBot="1">
      <c r="A49" s="13">
        <v>4214</v>
      </c>
      <c r="B49" s="32"/>
      <c r="C49" s="33" t="s">
        <v>25</v>
      </c>
      <c r="D49" s="34">
        <v>15000</v>
      </c>
      <c r="E49" s="51">
        <v>15000</v>
      </c>
      <c r="F49" s="52"/>
      <c r="G49" s="52">
        <v>15000</v>
      </c>
    </row>
    <row r="50" spans="1:7" ht="15.75" thickBot="1">
      <c r="A50" s="31"/>
      <c r="B50" s="35"/>
      <c r="C50" s="36" t="s">
        <v>20</v>
      </c>
      <c r="D50" s="37">
        <f>D46+D44+D43+D41+D39+D36+D37+D32+D33+D28+D25+D22+D20+D18+D31+D49</f>
        <v>4928450</v>
      </c>
      <c r="E50" s="53">
        <f>E49+E46+E44+E43+E41+E39+E37+E36+E33+E31+E28+E25+E22+E20+E18+E32</f>
        <v>5088850</v>
      </c>
      <c r="F50" s="54">
        <f>SUM(F18:F49)</f>
        <v>631100</v>
      </c>
      <c r="G50" s="55">
        <f>G49+G48+G47+G46++G45+G44+G43+G42+G30+G41+G40+G39+G38+G37+G36+G32+G33+G31+G29+G26+G23+G19</f>
        <v>4457750</v>
      </c>
    </row>
    <row r="51" spans="1:7">
      <c r="A51" s="21"/>
      <c r="B51" s="4"/>
      <c r="C51" s="4"/>
      <c r="D51" s="22"/>
      <c r="E51" s="56"/>
      <c r="F51" s="57"/>
      <c r="G51" s="57"/>
    </row>
    <row r="52" spans="1:7">
      <c r="A52" s="21"/>
      <c r="B52" s="23"/>
      <c r="C52" s="24" t="s">
        <v>21</v>
      </c>
      <c r="D52" s="25"/>
      <c r="E52" s="58"/>
      <c r="F52" s="59"/>
    </row>
    <row r="53" spans="1:7">
      <c r="A53" s="21"/>
      <c r="B53" s="66" t="s">
        <v>22</v>
      </c>
      <c r="C53" s="67"/>
      <c r="D53" s="26">
        <v>538000</v>
      </c>
      <c r="E53" s="60">
        <f>G19+G23+25000+301000+G30+38200+G33+G36+G37+G49</f>
        <v>583400</v>
      </c>
      <c r="F53" s="59"/>
    </row>
    <row r="54" spans="1:7">
      <c r="A54" s="21"/>
      <c r="B54" s="66" t="s">
        <v>44</v>
      </c>
      <c r="C54" s="67"/>
      <c r="D54" s="26">
        <v>871350</v>
      </c>
      <c r="E54" s="60">
        <f>37350+850000</f>
        <v>887350</v>
      </c>
      <c r="F54" s="59"/>
    </row>
    <row r="55" spans="1:7">
      <c r="A55" s="21"/>
      <c r="B55" s="66" t="s">
        <v>45</v>
      </c>
      <c r="C55" s="67"/>
      <c r="D55" s="26">
        <v>424000</v>
      </c>
      <c r="E55" s="60">
        <f>20000+100000+G45+G47+G48</f>
        <v>404000</v>
      </c>
      <c r="F55" s="59"/>
    </row>
    <row r="56" spans="1:7">
      <c r="A56" s="21"/>
      <c r="B56" s="66" t="s">
        <v>43</v>
      </c>
      <c r="C56" s="67"/>
      <c r="D56" s="27">
        <v>595100</v>
      </c>
      <c r="E56" s="60">
        <f>F50</f>
        <v>631100</v>
      </c>
      <c r="F56" s="59"/>
    </row>
    <row r="57" spans="1:7">
      <c r="A57" s="21"/>
      <c r="B57" s="66" t="s">
        <v>46</v>
      </c>
      <c r="C57" s="67"/>
      <c r="D57" s="27">
        <v>2500000</v>
      </c>
      <c r="E57" s="60">
        <f>2500000</f>
        <v>2500000</v>
      </c>
      <c r="F57" s="59"/>
    </row>
    <row r="58" spans="1:7">
      <c r="A58" s="21"/>
      <c r="B58" s="66" t="s">
        <v>52</v>
      </c>
      <c r="C58" s="67"/>
      <c r="D58" s="27">
        <v>0</v>
      </c>
      <c r="E58" s="60">
        <f>83000</f>
        <v>83000</v>
      </c>
      <c r="F58" s="59"/>
    </row>
    <row r="59" spans="1:7">
      <c r="A59" s="21"/>
      <c r="B59" s="23"/>
      <c r="C59" s="28" t="s">
        <v>23</v>
      </c>
      <c r="D59" s="29">
        <f>SUM(D53:D58)</f>
        <v>4928450</v>
      </c>
      <c r="E59" s="61">
        <f>SUM(E53:E58)</f>
        <v>5088850</v>
      </c>
      <c r="F59" s="59"/>
    </row>
    <row r="60" spans="1:7">
      <c r="A60" s="21"/>
      <c r="B60" s="4"/>
      <c r="C60" s="4"/>
      <c r="D60" s="22"/>
      <c r="E60" s="62"/>
      <c r="F60" s="59"/>
    </row>
    <row r="61" spans="1:7" ht="14.25" customHeight="1">
      <c r="A61" s="65" t="s">
        <v>57</v>
      </c>
      <c r="B61" s="65"/>
      <c r="C61" s="65"/>
      <c r="D61" s="65"/>
      <c r="E61" s="65"/>
      <c r="F61" s="65"/>
    </row>
    <row r="62" spans="1:7" ht="24.75">
      <c r="A62" s="30"/>
      <c r="B62" s="4"/>
      <c r="C62" s="4"/>
      <c r="D62" s="22"/>
      <c r="E62" s="62" t="s">
        <v>59</v>
      </c>
      <c r="F62" s="59"/>
    </row>
    <row r="63" spans="1:7" ht="25.5" customHeight="1">
      <c r="A63" s="21"/>
      <c r="B63" s="4"/>
      <c r="C63" s="4"/>
      <c r="D63" s="22"/>
      <c r="E63" s="62" t="s">
        <v>60</v>
      </c>
      <c r="F63" s="59"/>
    </row>
    <row r="64" spans="1:7" ht="14.1" customHeight="1">
      <c r="A64" s="21"/>
      <c r="B64" s="4"/>
      <c r="C64" s="4"/>
      <c r="D64" s="22"/>
      <c r="E64" s="62"/>
      <c r="F64" s="59"/>
    </row>
    <row r="65" spans="1:6">
      <c r="A65" s="4"/>
      <c r="B65" s="4"/>
      <c r="C65" s="4"/>
      <c r="D65" s="4"/>
      <c r="E65" s="59"/>
      <c r="F65" s="59"/>
    </row>
    <row r="66" spans="1:6">
      <c r="A66" s="4"/>
      <c r="B66" s="4"/>
      <c r="C66" s="4"/>
      <c r="D66" s="4"/>
      <c r="E66" s="59"/>
      <c r="F66" s="59"/>
    </row>
    <row r="67" spans="1:6">
      <c r="A67" s="4"/>
      <c r="B67" s="4"/>
      <c r="C67" s="4"/>
      <c r="D67" s="4"/>
      <c r="E67" s="59"/>
      <c r="F67" s="59"/>
    </row>
    <row r="68" spans="1:6">
      <c r="A68" s="4"/>
      <c r="B68" s="4"/>
      <c r="C68" s="4"/>
      <c r="D68" s="4"/>
      <c r="E68" s="59"/>
      <c r="F68" s="59"/>
    </row>
    <row r="69" spans="1:6">
      <c r="A69" s="4"/>
      <c r="B69" s="4"/>
      <c r="C69" s="4"/>
      <c r="D69" s="4"/>
      <c r="E69" s="59"/>
      <c r="F69" s="59"/>
    </row>
    <row r="70" spans="1:6">
      <c r="A70" s="4"/>
      <c r="B70" s="4"/>
      <c r="C70" s="4"/>
      <c r="D70" s="4"/>
      <c r="E70" s="59"/>
      <c r="F70" s="59"/>
    </row>
    <row r="71" spans="1:6">
      <c r="A71" s="4"/>
      <c r="B71" s="4"/>
      <c r="C71" s="4"/>
      <c r="D71" s="4"/>
      <c r="E71" s="59"/>
      <c r="F71" s="59"/>
    </row>
    <row r="72" spans="1:6">
      <c r="A72" s="4"/>
      <c r="B72" s="4"/>
      <c r="C72" s="4"/>
      <c r="D72" s="4"/>
      <c r="E72" s="59"/>
      <c r="F72" s="59"/>
    </row>
    <row r="73" spans="1:6">
      <c r="A73" s="4"/>
      <c r="B73" s="4"/>
      <c r="C73" s="4"/>
      <c r="D73" s="4"/>
      <c r="E73" s="59"/>
      <c r="F73" s="59"/>
    </row>
    <row r="74" spans="1:6">
      <c r="A74" s="4"/>
      <c r="B74" s="4"/>
      <c r="C74" s="4"/>
      <c r="D74" s="4"/>
      <c r="E74" s="59"/>
      <c r="F74" s="59"/>
    </row>
    <row r="75" spans="1:6">
      <c r="A75" s="4"/>
      <c r="B75" s="4"/>
      <c r="C75" s="4"/>
      <c r="D75" s="4"/>
      <c r="E75" s="59"/>
      <c r="F75" s="59"/>
    </row>
    <row r="76" spans="1:6">
      <c r="A76" s="4"/>
      <c r="B76" s="4"/>
      <c r="C76" s="4"/>
      <c r="D76" s="4"/>
      <c r="E76" s="59"/>
      <c r="F76" s="59"/>
    </row>
    <row r="77" spans="1:6">
      <c r="A77" s="4"/>
      <c r="B77" s="4"/>
      <c r="C77" s="4"/>
      <c r="D77" s="4"/>
      <c r="E77" s="59"/>
      <c r="F77" s="59"/>
    </row>
    <row r="78" spans="1:6">
      <c r="A78" s="4"/>
      <c r="B78" s="4"/>
      <c r="C78" s="4"/>
      <c r="D78" s="4"/>
      <c r="E78" s="59"/>
      <c r="F78" s="59"/>
    </row>
    <row r="79" spans="1:6">
      <c r="A79" s="4"/>
      <c r="B79" s="4"/>
      <c r="C79" s="4"/>
      <c r="D79" s="4"/>
      <c r="E79" s="59"/>
      <c r="F79" s="59"/>
    </row>
    <row r="80" spans="1:6">
      <c r="A80" s="4"/>
      <c r="B80" s="4"/>
      <c r="C80" s="4"/>
      <c r="D80" s="4"/>
      <c r="E80" s="59"/>
      <c r="F80" s="59"/>
    </row>
    <row r="81" spans="1:6">
      <c r="A81" s="4"/>
      <c r="B81" s="4"/>
      <c r="C81" s="4"/>
      <c r="D81" s="4"/>
      <c r="E81" s="59"/>
      <c r="F81" s="59"/>
    </row>
    <row r="82" spans="1:6">
      <c r="A82" s="4"/>
      <c r="B82" s="4"/>
      <c r="C82" s="4"/>
      <c r="D82" s="4"/>
      <c r="E82" s="59"/>
      <c r="F82" s="59"/>
    </row>
    <row r="83" spans="1:6">
      <c r="A83" s="4"/>
      <c r="B83" s="4"/>
      <c r="C83" s="4"/>
      <c r="D83" s="4"/>
      <c r="E83" s="59"/>
      <c r="F83" s="59"/>
    </row>
    <row r="84" spans="1:6">
      <c r="A84" s="4"/>
      <c r="B84" s="4"/>
      <c r="C84" s="4"/>
      <c r="D84" s="4"/>
      <c r="E84" s="59"/>
      <c r="F84" s="59"/>
    </row>
    <row r="85" spans="1:6">
      <c r="A85" s="4"/>
      <c r="B85" s="4"/>
      <c r="C85" s="4"/>
      <c r="D85" s="4"/>
      <c r="E85" s="59"/>
      <c r="F85" s="59"/>
    </row>
    <row r="86" spans="1:6">
      <c r="A86" s="4"/>
      <c r="B86" s="4"/>
      <c r="C86" s="4"/>
      <c r="D86" s="4"/>
      <c r="E86" s="59"/>
      <c r="F86" s="59"/>
    </row>
    <row r="87" spans="1:6">
      <c r="A87" s="4"/>
      <c r="B87" s="4"/>
      <c r="C87" s="4"/>
      <c r="D87" s="4"/>
      <c r="E87" s="59"/>
      <c r="F87" s="59"/>
    </row>
    <row r="88" spans="1:6">
      <c r="A88" s="4"/>
      <c r="B88" s="4"/>
      <c r="C88" s="4"/>
      <c r="D88" s="4"/>
      <c r="E88" s="59"/>
      <c r="F88" s="59"/>
    </row>
    <row r="89" spans="1:6">
      <c r="A89" s="4"/>
      <c r="B89" s="4"/>
      <c r="C89" s="4"/>
      <c r="D89" s="4"/>
      <c r="E89" s="59"/>
      <c r="F89" s="59"/>
    </row>
    <row r="90" spans="1:6">
      <c r="A90" s="4"/>
      <c r="B90" s="4"/>
      <c r="C90" s="4"/>
      <c r="D90" s="4"/>
      <c r="E90" s="59"/>
      <c r="F90" s="59"/>
    </row>
    <row r="91" spans="1:6">
      <c r="A91" s="4"/>
      <c r="B91" s="4"/>
      <c r="C91" s="4"/>
      <c r="D91" s="4"/>
      <c r="E91" s="59"/>
      <c r="F91" s="59"/>
    </row>
    <row r="92" spans="1:6">
      <c r="A92" s="4"/>
      <c r="B92" s="4"/>
      <c r="C92" s="4"/>
      <c r="D92" s="4"/>
      <c r="E92" s="59"/>
      <c r="F92" s="59"/>
    </row>
    <row r="93" spans="1:6">
      <c r="A93" s="4"/>
      <c r="B93" s="4"/>
      <c r="C93" s="4"/>
      <c r="D93" s="4"/>
      <c r="E93" s="59"/>
      <c r="F93" s="59"/>
    </row>
  </sheetData>
  <mergeCells count="10">
    <mergeCell ref="A12:G12"/>
    <mergeCell ref="A13:F13"/>
    <mergeCell ref="A61:F61"/>
    <mergeCell ref="B53:C53"/>
    <mergeCell ref="B54:C54"/>
    <mergeCell ref="B55:C55"/>
    <mergeCell ref="B56:C56"/>
    <mergeCell ref="B57:C57"/>
    <mergeCell ref="F15:G15"/>
    <mergeCell ref="B58:C58"/>
  </mergeCells>
  <pageMargins left="0.70866141732283472" right="0.16" top="0.74803149606299213" bottom="0.74803149606299213" header="0.51181102362204722" footer="0.51181102362204722"/>
  <pageSetup paperSize="9" firstPageNumber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Salamon</dc:creator>
  <cp:lastModifiedBy>korisnik13</cp:lastModifiedBy>
  <cp:revision>0</cp:revision>
  <cp:lastPrinted>2016-05-12T11:08:00Z</cp:lastPrinted>
  <dcterms:created xsi:type="dcterms:W3CDTF">2013-11-29T14:11:36Z</dcterms:created>
  <dcterms:modified xsi:type="dcterms:W3CDTF">2016-11-29T10:49:33Z</dcterms:modified>
</cp:coreProperties>
</file>