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41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V 2017-2021\8. sjednica GV\8. sjednica odluke i zaključci\"/>
    </mc:Choice>
  </mc:AlternateContent>
  <bookViews>
    <workbookView xWindow="0" yWindow="0" windowWidth="21570" windowHeight="7200" xr2:uid="{00000000-000D-0000-FFFF-FFFF00000000}"/>
  </bookViews>
  <sheets>
    <sheet name="List1" sheetId="1" r:id="rId1"/>
    <sheet name="List2" sheetId="2" r:id="rId2"/>
    <sheet name="List3" sheetId="3" r:id="rId3"/>
  </sheets>
  <calcPr calcId="179016"/>
</workbook>
</file>

<file path=xl/calcChain.xml><?xml version="1.0" encoding="utf-8"?>
<calcChain xmlns="http://schemas.openxmlformats.org/spreadsheetml/2006/main">
  <c r="M56" i="1" l="1"/>
  <c r="L56" i="1"/>
  <c r="K56" i="1"/>
  <c r="J56" i="1"/>
  <c r="N25" i="1"/>
  <c r="I25" i="1"/>
  <c r="N60" i="1"/>
  <c r="N58" i="1"/>
  <c r="N55" i="1"/>
  <c r="N53" i="1"/>
  <c r="N52" i="1"/>
  <c r="N50" i="1"/>
  <c r="N49" i="1"/>
  <c r="N47" i="1"/>
  <c r="N46" i="1"/>
  <c r="N44" i="1"/>
  <c r="N43" i="1"/>
  <c r="N42" i="1"/>
  <c r="N41" i="1"/>
  <c r="N38" i="1"/>
  <c r="N36" i="1"/>
  <c r="N33" i="1"/>
  <c r="N32" i="1"/>
  <c r="N30" i="1"/>
  <c r="N29" i="1"/>
  <c r="N28" i="1"/>
  <c r="N27" i="1"/>
  <c r="N26" i="1"/>
  <c r="N24" i="1"/>
  <c r="N23" i="1"/>
  <c r="N22" i="1"/>
  <c r="I55" i="1"/>
  <c r="I30" i="1"/>
  <c r="M61" i="1"/>
  <c r="L61" i="1"/>
  <c r="K61" i="1"/>
  <c r="J61" i="1"/>
  <c r="K62" i="1"/>
  <c r="N40" i="1"/>
  <c r="P56" i="1"/>
  <c r="P61" i="1"/>
  <c r="N61" i="1"/>
  <c r="O30" i="1"/>
  <c r="J62" i="1"/>
  <c r="L62" i="1"/>
  <c r="N35" i="1"/>
  <c r="O25" i="1"/>
  <c r="N56" i="1"/>
  <c r="M62" i="1"/>
  <c r="O55" i="1"/>
  <c r="F61" i="1"/>
  <c r="E61" i="1"/>
  <c r="G61" i="1"/>
  <c r="H61" i="1"/>
  <c r="I38" i="1"/>
  <c r="G35" i="1"/>
  <c r="N62" i="1"/>
  <c r="O38" i="1"/>
  <c r="G40" i="1"/>
  <c r="G56" i="1"/>
  <c r="H40" i="1"/>
  <c r="I33" i="1"/>
  <c r="F56" i="1"/>
  <c r="I58" i="1"/>
  <c r="O58" i="1"/>
  <c r="O33" i="1"/>
  <c r="I29" i="1"/>
  <c r="I23" i="1"/>
  <c r="I53" i="1"/>
  <c r="E56" i="1"/>
  <c r="H56" i="1"/>
  <c r="I32" i="1"/>
  <c r="O53" i="1"/>
  <c r="O32" i="1"/>
  <c r="O23" i="1"/>
  <c r="O29" i="1"/>
  <c r="I52" i="1"/>
  <c r="O52" i="1"/>
  <c r="H62" i="1"/>
  <c r="I26" i="1"/>
  <c r="O26" i="1"/>
  <c r="I24" i="1"/>
  <c r="I28" i="1"/>
  <c r="O28" i="1"/>
  <c r="I27" i="1"/>
  <c r="O27" i="1"/>
  <c r="O24" i="1"/>
  <c r="I50" i="1"/>
  <c r="I41" i="1"/>
  <c r="I60" i="1"/>
  <c r="I49" i="1"/>
  <c r="I47" i="1"/>
  <c r="I46" i="1"/>
  <c r="I44" i="1"/>
  <c r="I43" i="1"/>
  <c r="I22" i="1"/>
  <c r="I42" i="1"/>
  <c r="G24" i="2"/>
  <c r="F24" i="2"/>
  <c r="E62" i="1"/>
  <c r="F62" i="1"/>
  <c r="O42" i="1"/>
  <c r="O43" i="1"/>
  <c r="O46" i="1"/>
  <c r="O49" i="1"/>
  <c r="O41" i="1"/>
  <c r="O22" i="1"/>
  <c r="O44" i="1"/>
  <c r="O47" i="1"/>
  <c r="I61" i="1"/>
  <c r="O60" i="1"/>
  <c r="O50" i="1"/>
  <c r="G62" i="1"/>
  <c r="O61" i="1"/>
  <c r="I35" i="1"/>
  <c r="I36" i="1"/>
  <c r="I40" i="1"/>
  <c r="I56" i="1"/>
  <c r="O40" i="1"/>
  <c r="O35" i="1"/>
  <c r="I62" i="1"/>
  <c r="O56" i="1"/>
  <c r="O62" i="1"/>
</calcChain>
</file>

<file path=xl/sharedStrings.xml><?xml version="1.0" encoding="utf-8"?>
<sst xmlns="http://schemas.openxmlformats.org/spreadsheetml/2006/main" count="235" uniqueCount="141">
  <si>
    <t xml:space="preserve">     REPUBLIKA HRVATSKA</t>
  </si>
  <si>
    <t xml:space="preserve"> KRAPINSKO- ZAGORSKA ŽUPANIJA</t>
  </si>
  <si>
    <t xml:space="preserve">          GRAD PREGRADA</t>
  </si>
  <si>
    <t xml:space="preserve">          Gradsko vijeće</t>
  </si>
  <si>
    <t>KLASA: 400-06/18-01/02</t>
  </si>
  <si>
    <t>URBROJ: 2214/01-01-18-2</t>
  </si>
  <si>
    <t>Pregrada, 16.5.2018.</t>
  </si>
  <si>
    <t>I IZMJENE PLANA  RAZVOJNIH PROGRAMA ZA 2018.GODINU</t>
  </si>
  <si>
    <t>Strateški cilj</t>
  </si>
  <si>
    <t>Naziv</t>
  </si>
  <si>
    <t xml:space="preserve">Naziv programa/                           projekta </t>
  </si>
  <si>
    <t xml:space="preserve">Izvori financiranja </t>
  </si>
  <si>
    <t xml:space="preserve">I izmjene  -  Izvori financiranja </t>
  </si>
  <si>
    <t>Program</t>
  </si>
  <si>
    <t>Državni</t>
  </si>
  <si>
    <t>Županijski</t>
  </si>
  <si>
    <t>Lokalni</t>
  </si>
  <si>
    <t>Sveukupno PLAN  ZA 2018.</t>
  </si>
  <si>
    <t>NOVI PLAN  ZA 2018.</t>
  </si>
  <si>
    <t>Organizacijska klasifikacija</t>
  </si>
  <si>
    <t>Projekt</t>
  </si>
  <si>
    <t>proračun</t>
  </si>
  <si>
    <t>Ostalo</t>
  </si>
  <si>
    <t>Iizmjene 2018.</t>
  </si>
  <si>
    <t>Promicanje kulture</t>
  </si>
  <si>
    <t>SC3</t>
  </si>
  <si>
    <t>IZGRADNJA HARD I SOFT INRASTRUKTURE POTREBNE ZA RAST POSLOVANJA I UGODAN ŽIVOT</t>
  </si>
  <si>
    <t>K100001</t>
  </si>
  <si>
    <t>Uređenje Kostelgrada</t>
  </si>
  <si>
    <t>200 UPRAVNI ODJEL ZA OPĆE POSLOVE I DRUŠTVENE DJELATNOSTI</t>
  </si>
  <si>
    <t>A100004</t>
  </si>
  <si>
    <t>Dodatna ulaganja u građevinskim objektima- MJUZIKL NAŠEG ŽIVOTA</t>
  </si>
  <si>
    <t>A100002</t>
  </si>
  <si>
    <t>Muzejski izlošci</t>
  </si>
  <si>
    <t>Uređaji, strojevi i oprema za ostale namjene-CEKIN</t>
  </si>
  <si>
    <t>K100002</t>
  </si>
  <si>
    <t>Kulturni centar Grada Pregrade</t>
  </si>
  <si>
    <t>A100001</t>
  </si>
  <si>
    <t>Nabava knjiga (preko knjižnice)</t>
  </si>
  <si>
    <t>Uredska oprema i namještaj(preko knjižnice)</t>
  </si>
  <si>
    <t>K100003</t>
  </si>
  <si>
    <t>Kino dvorana</t>
  </si>
  <si>
    <t>Rodna kuća Janka Leskovara</t>
  </si>
  <si>
    <t>Mat.rashodi upravnih odjela-nabava opreme i računalnih programa</t>
  </si>
  <si>
    <t>Javna uprava i administracija (oprema i računalni programi)</t>
  </si>
  <si>
    <t>300 UPRAVNI ODJEL ZA FINANCIJE I GOSPODARSTVO</t>
  </si>
  <si>
    <t>Prijevozna sredstva u cestovnom prometu</t>
  </si>
  <si>
    <t>Razvoj sporta i rekreacije</t>
  </si>
  <si>
    <t>Uređenje dječjih igrališta i školskih igrališta</t>
  </si>
  <si>
    <t>Uređenje pomoćnog igrališta pri NK Pregrada i tenisko igralište</t>
  </si>
  <si>
    <t>,</t>
  </si>
  <si>
    <t>Održavanje komunalne infrastrukture</t>
  </si>
  <si>
    <t>Sustav upravljanja komunalnom infrastrukturom</t>
  </si>
  <si>
    <t>Razvoj i sigurnost prometa</t>
  </si>
  <si>
    <t xml:space="preserve">Asfaltiranje cesta i ulica </t>
  </si>
  <si>
    <t>K100004</t>
  </si>
  <si>
    <t>Izgradnja autobusnih stajališta</t>
  </si>
  <si>
    <t>Nabava prometne signalizacije</t>
  </si>
  <si>
    <t>Izgradnja  i rekonstrukcija javne rasvjete</t>
  </si>
  <si>
    <t>K100005</t>
  </si>
  <si>
    <t>Uređenje biciklističkog odmorišta na RIDE &amp; BIKE cikloturist ruti</t>
  </si>
  <si>
    <t>Razvoj i upravljanje sustava vodoopskrbe,odvodnje i zaštite voda</t>
  </si>
  <si>
    <t>Izgradnja kanalizacije i odvodnje otpadnih voda</t>
  </si>
  <si>
    <t>Vodoopskrba i odvodnja oborinskih voda</t>
  </si>
  <si>
    <t>Zaštita okoliša</t>
  </si>
  <si>
    <t>Izgradnja reciklažnog dvorišta</t>
  </si>
  <si>
    <t>Podmirenje troškova za gradsku imovinu (proširenje groblja u Kostelu)</t>
  </si>
  <si>
    <t>Prostorno uređenje i unapređenje stanovanja</t>
  </si>
  <si>
    <t>Provođenje programa utroška sredstava od prodaje stanova</t>
  </si>
  <si>
    <t>Izgradnja ekološkog bazena</t>
  </si>
  <si>
    <t>Upravljanje imovinom</t>
  </si>
  <si>
    <t>Energetska obnova</t>
  </si>
  <si>
    <t>UKUPNO 3.</t>
  </si>
  <si>
    <t>Jačanje gospodarstva</t>
  </si>
  <si>
    <t>SC4</t>
  </si>
  <si>
    <t>TRANSFORMACIJA LOKALNE UPRAVE U FUNKCIJI GOSPODARSKOG RAZVOJA I POVEĆANJA ATRAKTIVNOSTI PREGRADE ZA PRIVLAČENJE INVESTICIJA</t>
  </si>
  <si>
    <t>Ulaganja u poslovnu zonu Pregrada</t>
  </si>
  <si>
    <t>Predškolski odgoj</t>
  </si>
  <si>
    <t>Oprema i didaktički materijal (preko DV)</t>
  </si>
  <si>
    <t xml:space="preserve">UKUPNO 4. </t>
  </si>
  <si>
    <t>UKUPNO SC3+SC4:</t>
  </si>
  <si>
    <t>Ove Izmjene Plana razvojnih programa sastavni su dio I izmjena  Proračuna Grada Pregrade za 2018. godinu.</t>
  </si>
  <si>
    <t>PREDSJEDNICA GRADSKOG VIJEĆA</t>
  </si>
  <si>
    <t xml:space="preserve">                        Tajana Broz</t>
  </si>
  <si>
    <t>R.Br.</t>
  </si>
  <si>
    <t>STRATEŠKI CILJ</t>
  </si>
  <si>
    <t>Operativni cilj</t>
  </si>
  <si>
    <t>Ukupno planirano</t>
  </si>
  <si>
    <t>Ukupno utrošeno</t>
  </si>
  <si>
    <t>1.</t>
  </si>
  <si>
    <t>POVEĆANJE KPACITETA ZA PRIVLAČENJE SREDSTAVA IZ EU FONDOVA</t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</si>
  <si>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</si>
  <si>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</si>
  <si>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t>Kulturni centar</t>
  </si>
  <si>
    <t>UKUPNO 1.</t>
  </si>
  <si>
    <t xml:space="preserve">2. </t>
  </si>
  <si>
    <t>POVEĆANJE KONKURENTNOSTI I RAST MALIH I SREDNJIH PODUZEĆA I OBITELJSKIH GOSPODARSTAVA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</si>
  <si>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</si>
  <si>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</si>
  <si>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t>Gospodarski sajam tijekom Berbe Grojzdja</t>
  </si>
  <si>
    <t xml:space="preserve">UKUPNO 2. </t>
  </si>
  <si>
    <t xml:space="preserve">3. </t>
  </si>
  <si>
    <t>IZGRADNJA HARD I SOFT INFRASTRUKTURE POTREBNE ZA RAST POSLOVANJA I UGODAN ŽIVOT</t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</si>
  <si>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</si>
  <si>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</si>
  <si>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</si>
  <si>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</si>
  <si>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</si>
  <si>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</si>
  <si>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</si>
  <si>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t>Izgradnja i obnova dječjih igrališta u svakom mjesnom odboru</t>
  </si>
  <si>
    <t>Izgradnja pogona za strojnu obradu metala sa opremom (Barić alatničarstvo)</t>
  </si>
  <si>
    <t>Izgradnja područne škole Stipernica</t>
  </si>
  <si>
    <t>Rekonstrukcija javne rasvjete na području grada Pregrade</t>
  </si>
  <si>
    <t>Postavljanje radarskih mjerača brzine kretanja i led indikatora na kritičnim pješačkim prijelazima (Hrvatske ceste)</t>
  </si>
  <si>
    <t>Nabava knjiga u knjižnici</t>
  </si>
  <si>
    <t>4.</t>
  </si>
  <si>
    <t>TRANSFORMACIJA LOKALNE UPRAVE  U FUNKCIJI GOSPODARSKOG RAZVOJA I POVEĆANJA ATRAKTIVNOSTI PREGRADE ZA PRIVLAČENJE INVESTICIJA</t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</si>
  <si>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</si>
  <si>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</si>
  <si>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Izrada prostornog plana</t>
  </si>
  <si>
    <t>Nabava  opreme za rad gradske uprave</t>
  </si>
  <si>
    <t>UKUPNO  SC1+SC2 +SC3+SC4:</t>
  </si>
  <si>
    <t>R.br.</t>
  </si>
  <si>
    <t>Stupanj prioriteta</t>
  </si>
  <si>
    <t>Pokazatelj rezultata (količina-2015)</t>
  </si>
  <si>
    <t>II</t>
  </si>
  <si>
    <t>Projekti za 1 Kulturni centar</t>
  </si>
  <si>
    <t>I</t>
  </si>
  <si>
    <t>______posjetitelja</t>
  </si>
  <si>
    <t>1 objekt vrtića, upisano ___djece</t>
  </si>
  <si>
    <t>1 odlagalište-Cigrovec</t>
  </si>
  <si>
    <t>Projekti za nogostupe dužine 4300 mi za cestu C1 , dužine 1410 m</t>
  </si>
  <si>
    <t>III</t>
  </si>
  <si>
    <t>Projekti i geodetski elaborat za 1 povjesne zidine</t>
  </si>
  <si>
    <t>2 igrališta-Kuna park i Cigrovec</t>
  </si>
  <si>
    <t>1 škola, upisano ___djece</t>
  </si>
  <si>
    <t>200 svjetiljki</t>
  </si>
  <si>
    <t>1597 nabavljenih knjiga</t>
  </si>
  <si>
    <t>1 prostorni plan uređenja grada Pregrade</t>
  </si>
  <si>
    <t>računalna oprema i računalni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</si>
</sst>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8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2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sz val="16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7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5" borderId="12" xfId="0" applyFont="1" applyFill="1" applyBorder="1" applyAlignment="1"/>
    <xf numFmtId="0" fontId="4" fillId="5" borderId="14" xfId="0" applyFont="1" applyFill="1" applyBorder="1" applyAlignment="1"/>
    <xf numFmtId="0" fontId="4" fillId="5" borderId="7" xfId="0" applyFont="1" applyFill="1" applyBorder="1" applyAlignment="1"/>
    <xf numFmtId="4" fontId="4" fillId="5" borderId="13" xfId="0" applyNumberFormat="1" applyFont="1" applyFill="1" applyBorder="1" applyAlignment="1"/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4" fontId="7" fillId="8" borderId="13" xfId="0" applyNumberFormat="1" applyFont="1" applyFill="1" applyBorder="1" applyAlignment="1">
      <alignment horizontal="right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3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right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4" borderId="13" xfId="0" applyFont="1" applyFill="1" applyBorder="1" applyAlignment="1">
      <alignment horizontal="center" vertical="center" wrapText="1"/>
    </xf>
    <xf numFmtId="164" fontId="2" fillId="0" borderId="5" xfId="1" applyFont="1" applyBorder="1" applyAlignment="1">
      <alignment horizontal="right" vertical="center" wrapText="1"/>
    </xf>
    <xf numFmtId="4" fontId="20" fillId="0" borderId="0" xfId="0" applyNumberFormat="1" applyFont="1" applyAlignment="1"/>
    <xf numFmtId="4" fontId="3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3" fillId="4" borderId="13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164" fontId="2" fillId="5" borderId="5" xfId="1" applyFont="1" applyFill="1" applyBorder="1" applyAlignment="1">
      <alignment horizontal="right" vertical="center" wrapText="1"/>
    </xf>
    <xf numFmtId="4" fontId="2" fillId="10" borderId="5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2" fillId="7" borderId="5" xfId="0" applyNumberFormat="1" applyFont="1" applyFill="1" applyBorder="1" applyAlignment="1">
      <alignment horizontal="right" vertical="center" wrapText="1"/>
    </xf>
    <xf numFmtId="4" fontId="22" fillId="5" borderId="13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Alignment="1"/>
    <xf numFmtId="0" fontId="25" fillId="0" borderId="0" xfId="0" applyFont="1" applyAlignment="1">
      <alignment wrapText="1"/>
    </xf>
    <xf numFmtId="4" fontId="26" fillId="0" borderId="0" xfId="0" applyNumberFormat="1" applyFont="1" applyAlignment="1"/>
    <xf numFmtId="4" fontId="25" fillId="0" borderId="0" xfId="0" applyNumberFormat="1" applyFont="1" applyAlignment="1"/>
    <xf numFmtId="4" fontId="24" fillId="0" borderId="0" xfId="0" applyNumberFormat="1" applyFont="1" applyAlignment="1"/>
    <xf numFmtId="0" fontId="2" fillId="5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</xdr:colOff>
      <xdr:row>0</xdr:row>
      <xdr:rowOff>0</xdr:rowOff>
    </xdr:from>
    <xdr:to>
      <xdr:col>1</xdr:col>
      <xdr:colOff>827240</xdr:colOff>
      <xdr:row>4</xdr:row>
      <xdr:rowOff>143527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79" y="0"/>
          <a:ext cx="822021" cy="895089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P69"/>
  <sheetViews>
    <sheetView tabSelected="1" zoomScale="73" zoomScaleNormal="73" workbookViewId="0" xr3:uid="{AEA406A1-0E4B-5B11-9CD5-51D6E497D94C}">
      <pane xSplit="4" ySplit="20" topLeftCell="E21" activePane="bottomRight" state="frozen"/>
      <selection pane="bottomRight" activeCell="P67" sqref="P67"/>
      <selection pane="bottomLeft" activeCell="A5" sqref="A5"/>
      <selection pane="topRight" activeCell="D1" sqref="D1"/>
    </sheetView>
  </sheetViews>
  <sheetFormatPr defaultColWidth="9.140625" defaultRowHeight="15"/>
  <cols>
    <col min="1" max="1" width="12.85546875" style="2" customWidth="1"/>
    <col min="2" max="2" width="19.85546875" style="2" customWidth="1"/>
    <col min="3" max="3" width="17.28515625" style="2" customWidth="1"/>
    <col min="4" max="4" width="32.28515625" style="2" customWidth="1"/>
    <col min="5" max="5" width="14.7109375" style="2" customWidth="1"/>
    <col min="6" max="6" width="28.42578125" style="2" customWidth="1"/>
    <col min="7" max="7" width="14.85546875" style="5" customWidth="1"/>
    <col min="8" max="8" width="13.140625" style="2" customWidth="1"/>
    <col min="9" max="9" width="15.5703125" style="5" customWidth="1"/>
    <col min="10" max="10" width="15.7109375" style="5" customWidth="1"/>
    <col min="11" max="11" width="14.5703125" style="5" customWidth="1"/>
    <col min="12" max="12" width="14.7109375" style="5" customWidth="1"/>
    <col min="13" max="13" width="14.28515625" style="5" customWidth="1"/>
    <col min="14" max="14" width="13.85546875" style="5" customWidth="1"/>
    <col min="15" max="15" width="18.28515625" style="5" customWidth="1"/>
    <col min="16" max="16" width="19.140625" style="2" customWidth="1"/>
    <col min="17" max="16384" width="9.140625" style="2"/>
  </cols>
  <sheetData>
    <row r="6" spans="1:16" ht="21">
      <c r="A6" s="128" t="s">
        <v>0</v>
      </c>
      <c r="B6" s="128"/>
      <c r="C6" s="111"/>
    </row>
    <row r="7" spans="1:16" ht="21">
      <c r="A7" s="112" t="s">
        <v>1</v>
      </c>
      <c r="B7" s="113"/>
      <c r="C7" s="111"/>
    </row>
    <row r="8" spans="1:16" ht="21">
      <c r="A8" s="112" t="s">
        <v>2</v>
      </c>
      <c r="B8" s="112"/>
      <c r="C8" s="111"/>
    </row>
    <row r="9" spans="1:16" ht="21">
      <c r="A9" s="112" t="s">
        <v>3</v>
      </c>
      <c r="B9" s="113"/>
      <c r="C9" s="111"/>
    </row>
    <row r="10" spans="1:16" ht="18" customHeight="1">
      <c r="A10" s="147" t="s">
        <v>4</v>
      </c>
      <c r="B10" s="147"/>
      <c r="C10" s="147"/>
    </row>
    <row r="11" spans="1:16" ht="21">
      <c r="A11" s="147" t="s">
        <v>5</v>
      </c>
      <c r="B11" s="147"/>
      <c r="C11" s="147"/>
    </row>
    <row r="12" spans="1:16" ht="20.45" customHeight="1">
      <c r="A12" s="147" t="s">
        <v>6</v>
      </c>
      <c r="B12" s="147"/>
      <c r="C12" s="111"/>
    </row>
    <row r="13" spans="1:16" ht="20.45" customHeight="1">
      <c r="A13" s="105"/>
      <c r="B13" s="105"/>
      <c r="C13" s="104"/>
    </row>
    <row r="14" spans="1:16" ht="20.45" customHeight="1">
      <c r="A14" s="105"/>
      <c r="B14" s="105"/>
      <c r="C14" s="104"/>
    </row>
    <row r="15" spans="1:16" ht="31.5" customHeight="1">
      <c r="A15" s="148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5.75" thickBot="1"/>
    <row r="17" spans="1:16" ht="15.75" thickBot="1">
      <c r="A17" s="132" t="s">
        <v>8</v>
      </c>
      <c r="B17" s="132" t="s">
        <v>9</v>
      </c>
      <c r="C17" s="118"/>
      <c r="D17" s="132" t="s">
        <v>10</v>
      </c>
      <c r="E17" s="139" t="s">
        <v>11</v>
      </c>
      <c r="F17" s="140"/>
      <c r="G17" s="140"/>
      <c r="H17" s="140"/>
      <c r="I17" s="141"/>
      <c r="J17" s="139" t="s">
        <v>12</v>
      </c>
      <c r="K17" s="140"/>
      <c r="L17" s="140"/>
      <c r="M17" s="140"/>
      <c r="N17" s="140"/>
      <c r="O17" s="141"/>
      <c r="P17" s="101"/>
    </row>
    <row r="18" spans="1:16" ht="15" customHeight="1">
      <c r="A18" s="133"/>
      <c r="B18" s="133"/>
      <c r="C18" s="119" t="s">
        <v>13</v>
      </c>
      <c r="D18" s="133"/>
      <c r="E18" s="27" t="s">
        <v>14</v>
      </c>
      <c r="F18" s="27" t="s">
        <v>15</v>
      </c>
      <c r="G18" s="28" t="s">
        <v>16</v>
      </c>
      <c r="H18" s="27"/>
      <c r="I18" s="129" t="s">
        <v>17</v>
      </c>
      <c r="J18" s="27" t="s">
        <v>14</v>
      </c>
      <c r="K18" s="27" t="s">
        <v>15</v>
      </c>
      <c r="L18" s="28" t="s">
        <v>16</v>
      </c>
      <c r="M18" s="27"/>
      <c r="N18" s="27"/>
      <c r="O18" s="129" t="s">
        <v>18</v>
      </c>
      <c r="P18" s="132" t="s">
        <v>19</v>
      </c>
    </row>
    <row r="19" spans="1:16">
      <c r="A19" s="133"/>
      <c r="B19" s="133"/>
      <c r="C19" s="119" t="s">
        <v>20</v>
      </c>
      <c r="D19" s="133"/>
      <c r="E19" s="27" t="s">
        <v>21</v>
      </c>
      <c r="F19" s="27" t="s">
        <v>21</v>
      </c>
      <c r="G19" s="28" t="s">
        <v>21</v>
      </c>
      <c r="H19" s="27" t="s">
        <v>22</v>
      </c>
      <c r="I19" s="130"/>
      <c r="J19" s="27" t="s">
        <v>21</v>
      </c>
      <c r="K19" s="27" t="s">
        <v>21</v>
      </c>
      <c r="L19" s="28" t="s">
        <v>21</v>
      </c>
      <c r="M19" s="27" t="s">
        <v>22</v>
      </c>
      <c r="N19" s="27" t="s">
        <v>23</v>
      </c>
      <c r="O19" s="130"/>
      <c r="P19" s="133"/>
    </row>
    <row r="20" spans="1:16" ht="15.75" thickBot="1">
      <c r="A20" s="134"/>
      <c r="B20" s="134"/>
      <c r="C20" s="120"/>
      <c r="D20" s="134"/>
      <c r="E20" s="29"/>
      <c r="F20" s="29"/>
      <c r="G20" s="30"/>
      <c r="H20" s="31"/>
      <c r="I20" s="131"/>
      <c r="J20" s="29"/>
      <c r="K20" s="29"/>
      <c r="L20" s="30"/>
      <c r="M20" s="31"/>
      <c r="N20" s="31"/>
      <c r="O20" s="131"/>
      <c r="P20" s="134"/>
    </row>
    <row r="21" spans="1:16" ht="15.75" thickBot="1">
      <c r="A21" s="66"/>
      <c r="B21" s="65"/>
      <c r="C21" s="73">
        <v>1007</v>
      </c>
      <c r="D21" s="69" t="s">
        <v>24</v>
      </c>
      <c r="E21" s="74"/>
      <c r="F21" s="75"/>
      <c r="G21" s="74"/>
      <c r="H21" s="75"/>
      <c r="I21" s="76"/>
      <c r="J21" s="74"/>
      <c r="K21" s="75"/>
      <c r="L21" s="74"/>
      <c r="M21" s="75"/>
      <c r="N21" s="75"/>
      <c r="O21" s="76"/>
      <c r="P21" s="74"/>
    </row>
    <row r="22" spans="1:16" ht="91.5" customHeight="1" thickBot="1">
      <c r="A22" s="87" t="s">
        <v>25</v>
      </c>
      <c r="B22" s="93" t="s">
        <v>26</v>
      </c>
      <c r="C22" s="84" t="s">
        <v>27</v>
      </c>
      <c r="D22" s="121" t="s">
        <v>28</v>
      </c>
      <c r="E22" s="4">
        <v>20000</v>
      </c>
      <c r="F22" s="4"/>
      <c r="G22" s="4"/>
      <c r="H22" s="3"/>
      <c r="I22" s="38">
        <f>E22+F22+G22+H22</f>
        <v>20000</v>
      </c>
      <c r="J22" s="4"/>
      <c r="K22" s="4"/>
      <c r="L22" s="4"/>
      <c r="M22" s="3"/>
      <c r="N22" s="4">
        <f>SUM(J22:M22)</f>
        <v>0</v>
      </c>
      <c r="O22" s="38">
        <f>I22+N22</f>
        <v>20000</v>
      </c>
      <c r="P22" s="62" t="s">
        <v>29</v>
      </c>
    </row>
    <row r="23" spans="1:16" ht="66" customHeight="1" thickBot="1">
      <c r="A23" s="85"/>
      <c r="B23" s="94"/>
      <c r="C23" s="84" t="s">
        <v>30</v>
      </c>
      <c r="D23" s="121" t="s">
        <v>31</v>
      </c>
      <c r="E23" s="4"/>
      <c r="F23" s="4"/>
      <c r="G23" s="4"/>
      <c r="H23" s="4">
        <v>50000</v>
      </c>
      <c r="I23" s="38">
        <f>SUM(E23:H23)</f>
        <v>50000</v>
      </c>
      <c r="J23" s="4"/>
      <c r="K23" s="4"/>
      <c r="L23" s="4"/>
      <c r="M23" s="4"/>
      <c r="N23" s="4">
        <f t="shared" ref="N23:N62" si="0">SUM(J23:M23)</f>
        <v>0</v>
      </c>
      <c r="O23" s="38">
        <f t="shared" ref="O23:O62" si="1">I23+N23</f>
        <v>50000</v>
      </c>
      <c r="P23" s="62" t="s">
        <v>29</v>
      </c>
    </row>
    <row r="24" spans="1:16" ht="64.5" customHeight="1" thickBot="1">
      <c r="A24" s="85"/>
      <c r="B24" s="94"/>
      <c r="C24" s="84" t="s">
        <v>32</v>
      </c>
      <c r="D24" s="121" t="s">
        <v>33</v>
      </c>
      <c r="E24" s="4">
        <v>10000</v>
      </c>
      <c r="F24" s="4"/>
      <c r="G24" s="4"/>
      <c r="H24" s="3"/>
      <c r="I24" s="38">
        <f>E24+F24+G24+H24</f>
        <v>10000</v>
      </c>
      <c r="J24" s="4"/>
      <c r="K24" s="4"/>
      <c r="L24" s="4"/>
      <c r="M24" s="3"/>
      <c r="N24" s="4">
        <f t="shared" si="0"/>
        <v>0</v>
      </c>
      <c r="O24" s="38">
        <f t="shared" si="1"/>
        <v>10000</v>
      </c>
      <c r="P24" s="62" t="s">
        <v>29</v>
      </c>
    </row>
    <row r="25" spans="1:16" ht="64.5" customHeight="1" thickBot="1">
      <c r="A25" s="85"/>
      <c r="B25" s="94"/>
      <c r="C25" s="98" t="s">
        <v>32</v>
      </c>
      <c r="D25" s="96" t="s">
        <v>34</v>
      </c>
      <c r="E25" s="60">
        <v>30000</v>
      </c>
      <c r="F25" s="60"/>
      <c r="G25" s="60"/>
      <c r="H25" s="60"/>
      <c r="I25" s="38">
        <f>SUM(E25:H25)</f>
        <v>30000</v>
      </c>
      <c r="J25" s="60">
        <v>1095000</v>
      </c>
      <c r="K25" s="60"/>
      <c r="L25" s="60"/>
      <c r="M25" s="60"/>
      <c r="N25" s="4">
        <f t="shared" ref="N25" si="2">SUM(J25:M25)</f>
        <v>1095000</v>
      </c>
      <c r="O25" s="38">
        <f t="shared" ref="O25" si="3">I25+N25</f>
        <v>1125000</v>
      </c>
      <c r="P25" s="97" t="s">
        <v>29</v>
      </c>
    </row>
    <row r="26" spans="1:16" ht="64.5" customHeight="1" thickBot="1">
      <c r="A26" s="85"/>
      <c r="B26" s="94"/>
      <c r="C26" s="84" t="s">
        <v>35</v>
      </c>
      <c r="D26" s="1" t="s">
        <v>36</v>
      </c>
      <c r="E26" s="6"/>
      <c r="F26" s="4"/>
      <c r="G26" s="6">
        <v>98000</v>
      </c>
      <c r="H26" s="4">
        <v>50000</v>
      </c>
      <c r="I26" s="38">
        <f>E26+F26+G26+H26</f>
        <v>148000</v>
      </c>
      <c r="J26" s="6"/>
      <c r="K26" s="4"/>
      <c r="L26" s="6"/>
      <c r="M26" s="4"/>
      <c r="N26" s="4">
        <f t="shared" si="0"/>
        <v>0</v>
      </c>
      <c r="O26" s="38">
        <f t="shared" si="1"/>
        <v>148000</v>
      </c>
      <c r="P26" s="62" t="s">
        <v>29</v>
      </c>
    </row>
    <row r="27" spans="1:16" ht="64.5" customHeight="1" thickBot="1">
      <c r="A27" s="85"/>
      <c r="B27" s="94"/>
      <c r="C27" s="84" t="s">
        <v>37</v>
      </c>
      <c r="D27" s="121" t="s">
        <v>38</v>
      </c>
      <c r="E27" s="4">
        <v>48000</v>
      </c>
      <c r="F27" s="4">
        <v>5000</v>
      </c>
      <c r="G27" s="4">
        <v>37000</v>
      </c>
      <c r="H27" s="4">
        <v>1350</v>
      </c>
      <c r="I27" s="38">
        <f>E27+F27+G27+H27</f>
        <v>91350</v>
      </c>
      <c r="J27" s="4"/>
      <c r="K27" s="4"/>
      <c r="L27" s="4"/>
      <c r="M27" s="4"/>
      <c r="N27" s="4">
        <f t="shared" si="0"/>
        <v>0</v>
      </c>
      <c r="O27" s="38">
        <f t="shared" si="1"/>
        <v>91350</v>
      </c>
      <c r="P27" s="62" t="s">
        <v>29</v>
      </c>
    </row>
    <row r="28" spans="1:16" ht="64.5" customHeight="1" thickBot="1">
      <c r="A28" s="85"/>
      <c r="B28" s="94"/>
      <c r="C28" s="84" t="s">
        <v>37</v>
      </c>
      <c r="D28" s="121" t="s">
        <v>39</v>
      </c>
      <c r="E28" s="4">
        <v>18000</v>
      </c>
      <c r="F28" s="4"/>
      <c r="G28" s="4"/>
      <c r="H28" s="4">
        <v>8400</v>
      </c>
      <c r="I28" s="38">
        <f>E28+F28+G28+H28</f>
        <v>26400</v>
      </c>
      <c r="J28" s="4">
        <v>-3000</v>
      </c>
      <c r="K28" s="4"/>
      <c r="L28" s="4"/>
      <c r="M28" s="4">
        <v>4000</v>
      </c>
      <c r="N28" s="4">
        <f t="shared" si="0"/>
        <v>1000</v>
      </c>
      <c r="O28" s="38">
        <f t="shared" si="1"/>
        <v>27400</v>
      </c>
      <c r="P28" s="62" t="s">
        <v>29</v>
      </c>
    </row>
    <row r="29" spans="1:16" ht="64.5" customHeight="1" thickBot="1">
      <c r="A29" s="85"/>
      <c r="B29" s="94"/>
      <c r="C29" s="84" t="s">
        <v>40</v>
      </c>
      <c r="D29" s="121" t="s">
        <v>41</v>
      </c>
      <c r="E29" s="4"/>
      <c r="F29" s="4"/>
      <c r="G29" s="4">
        <v>10000</v>
      </c>
      <c r="H29" s="4"/>
      <c r="I29" s="38">
        <f>SUM(E29:H29)</f>
        <v>10000</v>
      </c>
      <c r="J29" s="4"/>
      <c r="K29" s="4"/>
      <c r="L29" s="4"/>
      <c r="M29" s="4"/>
      <c r="N29" s="4">
        <f t="shared" si="0"/>
        <v>0</v>
      </c>
      <c r="O29" s="38">
        <f t="shared" si="1"/>
        <v>10000</v>
      </c>
      <c r="P29" s="62" t="s">
        <v>29</v>
      </c>
    </row>
    <row r="30" spans="1:16" ht="64.5" customHeight="1" thickBot="1">
      <c r="A30" s="85"/>
      <c r="B30" s="94"/>
      <c r="C30" s="84" t="s">
        <v>40</v>
      </c>
      <c r="D30" s="121" t="s">
        <v>42</v>
      </c>
      <c r="E30" s="4"/>
      <c r="F30" s="4"/>
      <c r="G30" s="4"/>
      <c r="H30" s="4"/>
      <c r="I30" s="38">
        <f>SUM(E30:H30)</f>
        <v>0</v>
      </c>
      <c r="J30" s="4"/>
      <c r="K30" s="4">
        <v>100000</v>
      </c>
      <c r="L30" s="4">
        <v>50000</v>
      </c>
      <c r="M30" s="4"/>
      <c r="N30" s="4">
        <f t="shared" si="0"/>
        <v>150000</v>
      </c>
      <c r="O30" s="38">
        <f t="shared" si="1"/>
        <v>150000</v>
      </c>
      <c r="P30" s="62" t="s">
        <v>29</v>
      </c>
    </row>
    <row r="31" spans="1:16" ht="45.75" customHeight="1" thickBot="1">
      <c r="A31" s="85"/>
      <c r="B31" s="94"/>
      <c r="C31" s="71">
        <v>1002</v>
      </c>
      <c r="D31" s="69" t="s">
        <v>43</v>
      </c>
      <c r="E31" s="82"/>
      <c r="F31" s="82"/>
      <c r="G31" s="82"/>
      <c r="H31" s="82"/>
      <c r="I31" s="76"/>
      <c r="J31" s="82"/>
      <c r="K31" s="82"/>
      <c r="L31" s="82"/>
      <c r="M31" s="82"/>
      <c r="N31" s="82"/>
      <c r="O31" s="82"/>
      <c r="P31" s="77"/>
    </row>
    <row r="32" spans="1:16" ht="55.5" customHeight="1" thickBot="1">
      <c r="A32" s="85"/>
      <c r="B32" s="94"/>
      <c r="C32" s="84"/>
      <c r="D32" s="121" t="s">
        <v>44</v>
      </c>
      <c r="E32" s="4"/>
      <c r="F32" s="4"/>
      <c r="G32" s="4">
        <v>125000</v>
      </c>
      <c r="H32" s="4"/>
      <c r="I32" s="38">
        <f>E32+F32+G32+H32</f>
        <v>125000</v>
      </c>
      <c r="J32" s="4"/>
      <c r="K32" s="4"/>
      <c r="L32" s="4"/>
      <c r="M32" s="4"/>
      <c r="N32" s="4">
        <f t="shared" si="0"/>
        <v>0</v>
      </c>
      <c r="O32" s="38">
        <f t="shared" si="1"/>
        <v>125000</v>
      </c>
      <c r="P32" s="63" t="s">
        <v>45</v>
      </c>
    </row>
    <row r="33" spans="1:16" ht="55.5" customHeight="1" thickBot="1">
      <c r="A33" s="85"/>
      <c r="B33" s="94"/>
      <c r="C33" s="84"/>
      <c r="D33" s="121" t="s">
        <v>46</v>
      </c>
      <c r="E33" s="4"/>
      <c r="F33" s="4"/>
      <c r="G33" s="4">
        <v>120000</v>
      </c>
      <c r="H33" s="4"/>
      <c r="I33" s="38">
        <f>SUM(E33:H33)</f>
        <v>120000</v>
      </c>
      <c r="J33" s="4"/>
      <c r="K33" s="4"/>
      <c r="L33" s="4"/>
      <c r="M33" s="4"/>
      <c r="N33" s="4">
        <f t="shared" si="0"/>
        <v>0</v>
      </c>
      <c r="O33" s="38">
        <f t="shared" si="1"/>
        <v>120000</v>
      </c>
      <c r="P33" s="63" t="s">
        <v>45</v>
      </c>
    </row>
    <row r="34" spans="1:16" ht="17.25" customHeight="1" thickBot="1">
      <c r="A34" s="85"/>
      <c r="B34" s="94"/>
      <c r="C34" s="86">
        <v>1008</v>
      </c>
      <c r="D34" s="69" t="s">
        <v>47</v>
      </c>
      <c r="E34" s="74"/>
      <c r="F34" s="74"/>
      <c r="G34" s="74"/>
      <c r="H34" s="75"/>
      <c r="I34" s="76"/>
      <c r="J34" s="74"/>
      <c r="K34" s="74"/>
      <c r="L34" s="74"/>
      <c r="M34" s="75"/>
      <c r="N34" s="75"/>
      <c r="O34" s="75"/>
      <c r="P34" s="77"/>
    </row>
    <row r="35" spans="1:16" ht="66" customHeight="1" thickBot="1">
      <c r="A35" s="85"/>
      <c r="B35" s="94"/>
      <c r="C35" s="84" t="s">
        <v>35</v>
      </c>
      <c r="D35" s="121" t="s">
        <v>48</v>
      </c>
      <c r="E35" s="4">
        <v>150000</v>
      </c>
      <c r="F35" s="4"/>
      <c r="G35" s="4">
        <f>20000+10000</f>
        <v>30000</v>
      </c>
      <c r="H35" s="3"/>
      <c r="I35" s="38">
        <f>SUM(E35:H35)</f>
        <v>180000</v>
      </c>
      <c r="J35" s="4"/>
      <c r="K35" s="4"/>
      <c r="L35" s="4">
        <v>160000</v>
      </c>
      <c r="M35" s="89">
        <v>250000</v>
      </c>
      <c r="N35" s="4">
        <f t="shared" si="0"/>
        <v>410000</v>
      </c>
      <c r="O35" s="38">
        <f t="shared" si="1"/>
        <v>590000</v>
      </c>
      <c r="P35" s="62" t="s">
        <v>29</v>
      </c>
    </row>
    <row r="36" spans="1:16" ht="126" customHeight="1" thickBot="1">
      <c r="A36" s="85"/>
      <c r="B36" s="94"/>
      <c r="C36" s="84" t="s">
        <v>40</v>
      </c>
      <c r="D36" s="121" t="s">
        <v>49</v>
      </c>
      <c r="E36" s="3"/>
      <c r="F36" s="4"/>
      <c r="G36" s="4">
        <v>110000</v>
      </c>
      <c r="H36" s="3"/>
      <c r="I36" s="38">
        <f>SUM(E36:H36)</f>
        <v>110000</v>
      </c>
      <c r="J36" s="89"/>
      <c r="K36" s="4"/>
      <c r="L36" s="4">
        <v>25000</v>
      </c>
      <c r="M36" s="3"/>
      <c r="N36" s="4">
        <f t="shared" si="0"/>
        <v>25000</v>
      </c>
      <c r="O36" s="38" t="s">
        <v>50</v>
      </c>
      <c r="P36" s="62" t="s">
        <v>29</v>
      </c>
    </row>
    <row r="37" spans="1:16" ht="38.25" customHeight="1" thickBot="1">
      <c r="A37" s="85"/>
      <c r="B37" s="94"/>
      <c r="C37" s="69">
        <v>1009</v>
      </c>
      <c r="D37" s="69" t="s">
        <v>51</v>
      </c>
      <c r="E37" s="75"/>
      <c r="F37" s="74"/>
      <c r="G37" s="74"/>
      <c r="H37" s="75"/>
      <c r="I37" s="76"/>
      <c r="J37" s="75"/>
      <c r="K37" s="74"/>
      <c r="L37" s="74"/>
      <c r="M37" s="75"/>
      <c r="N37" s="75"/>
      <c r="O37" s="75"/>
      <c r="P37" s="77"/>
    </row>
    <row r="38" spans="1:16" ht="47.45" customHeight="1" thickBot="1">
      <c r="A38" s="85"/>
      <c r="B38" s="94"/>
      <c r="C38" s="100" t="s">
        <v>30</v>
      </c>
      <c r="D38" s="100" t="s">
        <v>52</v>
      </c>
      <c r="E38" s="59"/>
      <c r="F38" s="60"/>
      <c r="G38" s="60">
        <v>10000</v>
      </c>
      <c r="H38" s="59"/>
      <c r="I38" s="38">
        <f>SUM(E38:H38)</f>
        <v>10000</v>
      </c>
      <c r="J38" s="59"/>
      <c r="K38" s="60"/>
      <c r="L38" s="60"/>
      <c r="M38" s="59"/>
      <c r="N38" s="4">
        <f t="shared" si="0"/>
        <v>0</v>
      </c>
      <c r="O38" s="38">
        <f t="shared" si="1"/>
        <v>10000</v>
      </c>
      <c r="P38" s="63" t="s">
        <v>45</v>
      </c>
    </row>
    <row r="39" spans="1:16" ht="18" customHeight="1" thickBot="1">
      <c r="A39" s="85"/>
      <c r="B39" s="94"/>
      <c r="C39" s="86">
        <v>1010</v>
      </c>
      <c r="D39" s="69" t="s">
        <v>53</v>
      </c>
      <c r="E39" s="75"/>
      <c r="F39" s="74"/>
      <c r="G39" s="74"/>
      <c r="H39" s="75"/>
      <c r="I39" s="76"/>
      <c r="J39" s="75"/>
      <c r="K39" s="74"/>
      <c r="L39" s="74"/>
      <c r="M39" s="75"/>
      <c r="N39" s="75"/>
      <c r="O39" s="75"/>
      <c r="P39" s="77"/>
    </row>
    <row r="40" spans="1:16" ht="73.5" customHeight="1" thickBot="1">
      <c r="A40" s="85"/>
      <c r="B40" s="94"/>
      <c r="C40" s="84" t="s">
        <v>27</v>
      </c>
      <c r="D40" s="121" t="s">
        <v>54</v>
      </c>
      <c r="E40" s="4">
        <v>240000</v>
      </c>
      <c r="F40" s="4"/>
      <c r="G40" s="4">
        <f>880000+70000+200000</f>
        <v>1150000</v>
      </c>
      <c r="H40" s="4">
        <f>380000</f>
        <v>380000</v>
      </c>
      <c r="I40" s="38">
        <f>SUM(E40:H40)</f>
        <v>1770000</v>
      </c>
      <c r="J40" s="4">
        <v>2462000</v>
      </c>
      <c r="K40" s="4"/>
      <c r="L40" s="4">
        <v>-70000</v>
      </c>
      <c r="M40" s="4"/>
      <c r="N40" s="4">
        <f t="shared" si="0"/>
        <v>2392000</v>
      </c>
      <c r="O40" s="38">
        <f t="shared" si="1"/>
        <v>4162000</v>
      </c>
      <c r="P40" s="63" t="s">
        <v>45</v>
      </c>
    </row>
    <row r="41" spans="1:16" ht="73.5" customHeight="1" thickBot="1">
      <c r="A41" s="85"/>
      <c r="B41" s="94"/>
      <c r="C41" s="84" t="s">
        <v>55</v>
      </c>
      <c r="D41" s="67" t="s">
        <v>56</v>
      </c>
      <c r="E41" s="3"/>
      <c r="F41" s="4">
        <v>40000</v>
      </c>
      <c r="G41" s="4">
        <v>51000</v>
      </c>
      <c r="H41" s="3"/>
      <c r="I41" s="38">
        <f>E41+F41+G41+H41</f>
        <v>91000</v>
      </c>
      <c r="J41" s="3"/>
      <c r="K41" s="4"/>
      <c r="L41" s="4"/>
      <c r="M41" s="3"/>
      <c r="N41" s="4">
        <f t="shared" si="0"/>
        <v>0</v>
      </c>
      <c r="O41" s="38">
        <f t="shared" si="1"/>
        <v>91000</v>
      </c>
      <c r="P41" s="63" t="s">
        <v>45</v>
      </c>
    </row>
    <row r="42" spans="1:16" ht="65.25" customHeight="1" thickBot="1">
      <c r="A42" s="85"/>
      <c r="B42" s="94"/>
      <c r="C42" s="84" t="s">
        <v>35</v>
      </c>
      <c r="D42" s="7" t="s">
        <v>57</v>
      </c>
      <c r="E42" s="8"/>
      <c r="F42" s="3"/>
      <c r="G42" s="4">
        <v>100000</v>
      </c>
      <c r="H42" s="3"/>
      <c r="I42" s="38">
        <f t="shared" ref="I42:I50" si="4">E42+F42+G42+H42</f>
        <v>100000</v>
      </c>
      <c r="J42" s="8"/>
      <c r="K42" s="3"/>
      <c r="L42" s="4"/>
      <c r="M42" s="3"/>
      <c r="N42" s="4">
        <f t="shared" si="0"/>
        <v>0</v>
      </c>
      <c r="O42" s="38">
        <f t="shared" si="1"/>
        <v>100000</v>
      </c>
      <c r="P42" s="63" t="s">
        <v>45</v>
      </c>
    </row>
    <row r="43" spans="1:16" ht="65.25" customHeight="1" thickBot="1">
      <c r="A43" s="85"/>
      <c r="B43" s="94"/>
      <c r="C43" s="84" t="s">
        <v>40</v>
      </c>
      <c r="D43" s="53" t="s">
        <v>58</v>
      </c>
      <c r="E43" s="54"/>
      <c r="F43" s="55"/>
      <c r="G43" s="55">
        <v>200000</v>
      </c>
      <c r="H43" s="56"/>
      <c r="I43" s="38">
        <f t="shared" si="4"/>
        <v>200000</v>
      </c>
      <c r="J43" s="54"/>
      <c r="K43" s="55"/>
      <c r="L43" s="55"/>
      <c r="M43" s="56"/>
      <c r="N43" s="4">
        <f t="shared" si="0"/>
        <v>0</v>
      </c>
      <c r="O43" s="38">
        <f t="shared" si="1"/>
        <v>200000</v>
      </c>
      <c r="P43" s="63" t="s">
        <v>45</v>
      </c>
    </row>
    <row r="44" spans="1:16" ht="65.25" customHeight="1" thickBot="1">
      <c r="A44" s="85"/>
      <c r="B44" s="94"/>
      <c r="C44" s="84" t="s">
        <v>59</v>
      </c>
      <c r="D44" s="80" t="s">
        <v>60</v>
      </c>
      <c r="E44" s="55"/>
      <c r="F44" s="55"/>
      <c r="G44" s="55">
        <v>30000</v>
      </c>
      <c r="H44" s="56"/>
      <c r="I44" s="38">
        <f t="shared" si="4"/>
        <v>30000</v>
      </c>
      <c r="J44" s="55"/>
      <c r="K44" s="55"/>
      <c r="L44" s="55"/>
      <c r="M44" s="56"/>
      <c r="N44" s="4">
        <f t="shared" si="0"/>
        <v>0</v>
      </c>
      <c r="O44" s="38">
        <f t="shared" si="1"/>
        <v>30000</v>
      </c>
      <c r="P44" s="63" t="s">
        <v>45</v>
      </c>
    </row>
    <row r="45" spans="1:16" ht="28.5" customHeight="1" thickBot="1">
      <c r="A45" s="85"/>
      <c r="B45" s="94"/>
      <c r="C45" s="86">
        <v>1011</v>
      </c>
      <c r="D45" s="70" t="s">
        <v>61</v>
      </c>
      <c r="E45" s="76"/>
      <c r="F45" s="76"/>
      <c r="G45" s="76"/>
      <c r="H45" s="79"/>
      <c r="I45" s="76"/>
      <c r="J45" s="76"/>
      <c r="K45" s="76"/>
      <c r="L45" s="76"/>
      <c r="M45" s="79"/>
      <c r="N45" s="79"/>
      <c r="O45" s="79"/>
      <c r="P45" s="78"/>
    </row>
    <row r="46" spans="1:16" ht="81" customHeight="1" thickBot="1">
      <c r="A46" s="142"/>
      <c r="B46" s="144"/>
      <c r="C46" s="84" t="s">
        <v>27</v>
      </c>
      <c r="D46" s="80" t="s">
        <v>62</v>
      </c>
      <c r="E46" s="55"/>
      <c r="F46" s="55"/>
      <c r="G46" s="55">
        <v>500000</v>
      </c>
      <c r="H46" s="56"/>
      <c r="I46" s="38">
        <f t="shared" si="4"/>
        <v>500000</v>
      </c>
      <c r="J46" s="55"/>
      <c r="K46" s="55"/>
      <c r="L46" s="55"/>
      <c r="M46" s="56"/>
      <c r="N46" s="4">
        <f t="shared" si="0"/>
        <v>0</v>
      </c>
      <c r="O46" s="38">
        <f t="shared" si="1"/>
        <v>500000</v>
      </c>
      <c r="P46" s="63" t="s">
        <v>45</v>
      </c>
    </row>
    <row r="47" spans="1:16" ht="65.25" customHeight="1" thickBot="1">
      <c r="A47" s="143"/>
      <c r="B47" s="145"/>
      <c r="C47" s="121" t="s">
        <v>35</v>
      </c>
      <c r="D47" s="57" t="s">
        <v>63</v>
      </c>
      <c r="E47" s="55"/>
      <c r="F47" s="55"/>
      <c r="G47" s="55">
        <v>400000</v>
      </c>
      <c r="H47" s="56"/>
      <c r="I47" s="38">
        <f t="shared" si="4"/>
        <v>400000</v>
      </c>
      <c r="J47" s="55"/>
      <c r="K47" s="55"/>
      <c r="L47" s="55"/>
      <c r="M47" s="56"/>
      <c r="N47" s="4">
        <f t="shared" si="0"/>
        <v>0</v>
      </c>
      <c r="O47" s="38">
        <f t="shared" si="1"/>
        <v>400000</v>
      </c>
      <c r="P47" s="63" t="s">
        <v>45</v>
      </c>
    </row>
    <row r="48" spans="1:16" ht="15.75" customHeight="1" thickBot="1">
      <c r="A48" s="143"/>
      <c r="B48" s="145"/>
      <c r="C48" s="83">
        <v>1012</v>
      </c>
      <c r="D48" s="71" t="s">
        <v>64</v>
      </c>
      <c r="E48" s="76"/>
      <c r="F48" s="76"/>
      <c r="G48" s="76"/>
      <c r="H48" s="79"/>
      <c r="I48" s="76"/>
      <c r="J48" s="76"/>
      <c r="K48" s="76"/>
      <c r="L48" s="76"/>
      <c r="M48" s="79"/>
      <c r="N48" s="79"/>
      <c r="O48" s="79"/>
      <c r="P48" s="75"/>
    </row>
    <row r="49" spans="1:16" ht="80.25" customHeight="1" thickBot="1">
      <c r="A49" s="143"/>
      <c r="B49" s="145"/>
      <c r="C49" s="121" t="s">
        <v>40</v>
      </c>
      <c r="D49" s="57" t="s">
        <v>65</v>
      </c>
      <c r="E49" s="55"/>
      <c r="F49" s="55"/>
      <c r="G49" s="55">
        <v>300000</v>
      </c>
      <c r="H49" s="55">
        <v>1200000</v>
      </c>
      <c r="I49" s="38">
        <f t="shared" si="4"/>
        <v>1500000</v>
      </c>
      <c r="J49" s="55"/>
      <c r="K49" s="55"/>
      <c r="L49" s="55">
        <v>400000</v>
      </c>
      <c r="M49" s="55"/>
      <c r="N49" s="4">
        <f t="shared" si="0"/>
        <v>400000</v>
      </c>
      <c r="O49" s="38">
        <f t="shared" si="1"/>
        <v>1900000</v>
      </c>
      <c r="P49" s="63" t="s">
        <v>45</v>
      </c>
    </row>
    <row r="50" spans="1:16" ht="67.5" customHeight="1" thickBot="1">
      <c r="A50" s="143"/>
      <c r="B50" s="145"/>
      <c r="C50" s="96" t="s">
        <v>37</v>
      </c>
      <c r="D50" s="80" t="s">
        <v>66</v>
      </c>
      <c r="E50" s="55"/>
      <c r="F50" s="55"/>
      <c r="G50" s="55">
        <v>22000</v>
      </c>
      <c r="H50" s="56"/>
      <c r="I50" s="38">
        <f t="shared" si="4"/>
        <v>22000</v>
      </c>
      <c r="J50" s="55"/>
      <c r="K50" s="55"/>
      <c r="L50" s="55"/>
      <c r="M50" s="56"/>
      <c r="N50" s="4">
        <f t="shared" si="0"/>
        <v>0</v>
      </c>
      <c r="O50" s="38">
        <f t="shared" si="1"/>
        <v>22000</v>
      </c>
      <c r="P50" s="97" t="s">
        <v>29</v>
      </c>
    </row>
    <row r="51" spans="1:16" ht="30" customHeight="1" thickBot="1">
      <c r="A51" s="143"/>
      <c r="B51" s="145"/>
      <c r="C51" s="71">
        <v>1013</v>
      </c>
      <c r="D51" s="71" t="s">
        <v>67</v>
      </c>
      <c r="E51" s="76"/>
      <c r="F51" s="76"/>
      <c r="G51" s="76"/>
      <c r="H51" s="79"/>
      <c r="I51" s="76"/>
      <c r="J51" s="76"/>
      <c r="K51" s="76"/>
      <c r="L51" s="76"/>
      <c r="M51" s="79"/>
      <c r="N51" s="79"/>
      <c r="O51" s="79"/>
      <c r="P51" s="77"/>
    </row>
    <row r="52" spans="1:16" ht="57.75" customHeight="1" thickBot="1">
      <c r="A52" s="143"/>
      <c r="B52" s="145"/>
      <c r="C52" s="57" t="s">
        <v>35</v>
      </c>
      <c r="D52" s="88" t="s">
        <v>68</v>
      </c>
      <c r="E52" s="55"/>
      <c r="F52" s="55"/>
      <c r="G52" s="55">
        <v>178000</v>
      </c>
      <c r="H52" s="56"/>
      <c r="I52" s="38">
        <f>E52+F52+G52+H52</f>
        <v>178000</v>
      </c>
      <c r="J52" s="55"/>
      <c r="K52" s="55"/>
      <c r="L52" s="55"/>
      <c r="M52" s="56"/>
      <c r="N52" s="4">
        <f t="shared" si="0"/>
        <v>0</v>
      </c>
      <c r="O52" s="38">
        <f t="shared" si="1"/>
        <v>178000</v>
      </c>
      <c r="P52" s="63" t="s">
        <v>45</v>
      </c>
    </row>
    <row r="53" spans="1:16" ht="57.75" customHeight="1" thickBot="1">
      <c r="A53" s="92"/>
      <c r="B53" s="146"/>
      <c r="C53" s="80" t="s">
        <v>55</v>
      </c>
      <c r="D53" s="88" t="s">
        <v>69</v>
      </c>
      <c r="E53" s="55"/>
      <c r="F53" s="55"/>
      <c r="G53" s="55"/>
      <c r="H53" s="55">
        <v>50000</v>
      </c>
      <c r="I53" s="38">
        <f>SUM(E53:H53)</f>
        <v>50000</v>
      </c>
      <c r="J53" s="55"/>
      <c r="K53" s="55"/>
      <c r="L53" s="55"/>
      <c r="M53" s="55"/>
      <c r="N53" s="4">
        <f t="shared" si="0"/>
        <v>0</v>
      </c>
      <c r="O53" s="38">
        <f t="shared" si="1"/>
        <v>50000</v>
      </c>
      <c r="P53" s="99" t="s">
        <v>45</v>
      </c>
    </row>
    <row r="54" spans="1:16" ht="57.75" customHeight="1" thickBot="1">
      <c r="A54" s="102"/>
      <c r="B54" s="103"/>
      <c r="C54" s="86">
        <v>1020</v>
      </c>
      <c r="D54" s="69" t="s">
        <v>70</v>
      </c>
      <c r="E54" s="75"/>
      <c r="F54" s="74"/>
      <c r="G54" s="74"/>
      <c r="H54" s="75"/>
      <c r="I54" s="76"/>
      <c r="J54" s="75"/>
      <c r="K54" s="74"/>
      <c r="L54" s="74"/>
      <c r="M54" s="75"/>
      <c r="N54" s="75"/>
      <c r="O54" s="75"/>
      <c r="P54" s="77"/>
    </row>
    <row r="55" spans="1:16" ht="57.75" customHeight="1" thickBot="1">
      <c r="A55" s="102"/>
      <c r="B55" s="103"/>
      <c r="C55" s="84" t="s">
        <v>27</v>
      </c>
      <c r="D55" s="121" t="s">
        <v>71</v>
      </c>
      <c r="E55" s="4">
        <v>0</v>
      </c>
      <c r="F55" s="4"/>
      <c r="G55" s="4"/>
      <c r="H55" s="4"/>
      <c r="I55" s="38">
        <f>SUM(E55:H55)</f>
        <v>0</v>
      </c>
      <c r="J55" s="4">
        <v>1900000</v>
      </c>
      <c r="K55" s="4"/>
      <c r="L55" s="4">
        <v>1250000</v>
      </c>
      <c r="M55" s="4"/>
      <c r="N55" s="4">
        <f t="shared" si="0"/>
        <v>3150000</v>
      </c>
      <c r="O55" s="38">
        <f t="shared" ref="O55" si="5">I55+N55</f>
        <v>3150000</v>
      </c>
      <c r="P55" s="63" t="s">
        <v>45</v>
      </c>
    </row>
    <row r="56" spans="1:16" ht="15.75" thickBot="1">
      <c r="A56" s="135" t="s">
        <v>72</v>
      </c>
      <c r="B56" s="136"/>
      <c r="C56" s="137"/>
      <c r="D56" s="138"/>
      <c r="E56" s="25">
        <f>SUM(E22:E53)</f>
        <v>516000</v>
      </c>
      <c r="F56" s="25">
        <f>SUM(F22:F53)</f>
        <v>45000</v>
      </c>
      <c r="G56" s="25">
        <f>SUM(G22:G53)</f>
        <v>3471000</v>
      </c>
      <c r="H56" s="25">
        <f>SUM(H22:H53)</f>
        <v>1739750</v>
      </c>
      <c r="I56" s="24">
        <f>SUM(I22:I55)</f>
        <v>5771750</v>
      </c>
      <c r="J56" s="25">
        <f>SUM(J22:J55)</f>
        <v>5454000</v>
      </c>
      <c r="K56" s="25">
        <f>SUM(K22:K55)</f>
        <v>100000</v>
      </c>
      <c r="L56" s="25">
        <f>SUM(L22:L55)</f>
        <v>1815000</v>
      </c>
      <c r="M56" s="25">
        <f>SUM(M22:M55)</f>
        <v>254000</v>
      </c>
      <c r="N56" s="107">
        <f t="shared" si="0"/>
        <v>7623000</v>
      </c>
      <c r="O56" s="38">
        <f t="shared" si="1"/>
        <v>13394750</v>
      </c>
      <c r="P56" s="25">
        <f>SUM(P22:P40)</f>
        <v>0</v>
      </c>
    </row>
    <row r="57" spans="1:16" ht="15.75" thickBot="1">
      <c r="A57" s="64"/>
      <c r="B57" s="117"/>
      <c r="C57" s="72">
        <v>1015</v>
      </c>
      <c r="D57" s="68" t="s">
        <v>73</v>
      </c>
      <c r="E57" s="74"/>
      <c r="F57" s="74"/>
      <c r="G57" s="74"/>
      <c r="H57" s="74"/>
      <c r="I57" s="76"/>
      <c r="J57" s="74"/>
      <c r="K57" s="74"/>
      <c r="L57" s="74"/>
      <c r="M57" s="74"/>
      <c r="N57" s="74"/>
      <c r="O57" s="74"/>
      <c r="P57" s="74"/>
    </row>
    <row r="58" spans="1:16" ht="90" customHeight="1" thickBot="1">
      <c r="A58" s="142" t="s">
        <v>74</v>
      </c>
      <c r="B58" s="154" t="s">
        <v>75</v>
      </c>
      <c r="C58" s="67" t="s">
        <v>35</v>
      </c>
      <c r="D58" s="121" t="s">
        <v>76</v>
      </c>
      <c r="E58" s="3"/>
      <c r="F58" s="4"/>
      <c r="G58" s="4">
        <v>33500</v>
      </c>
      <c r="H58" s="4">
        <v>30000</v>
      </c>
      <c r="I58" s="38">
        <f>SUM(E58:H58)</f>
        <v>63500</v>
      </c>
      <c r="J58" s="89">
        <v>1636000</v>
      </c>
      <c r="K58" s="4"/>
      <c r="L58" s="4">
        <v>284000</v>
      </c>
      <c r="M58" s="4"/>
      <c r="N58" s="4">
        <f t="shared" si="0"/>
        <v>1920000</v>
      </c>
      <c r="O58" s="38">
        <f t="shared" si="1"/>
        <v>1983500</v>
      </c>
      <c r="P58" s="63" t="s">
        <v>45</v>
      </c>
    </row>
    <row r="59" spans="1:16" ht="27" customHeight="1" thickBot="1">
      <c r="A59" s="143"/>
      <c r="B59" s="155"/>
      <c r="C59" s="68">
        <v>1003</v>
      </c>
      <c r="D59" s="69" t="s">
        <v>77</v>
      </c>
      <c r="E59" s="81"/>
      <c r="F59" s="82"/>
      <c r="G59" s="82"/>
      <c r="H59" s="81"/>
      <c r="I59" s="76"/>
      <c r="J59" s="81"/>
      <c r="K59" s="82"/>
      <c r="L59" s="82"/>
      <c r="M59" s="81"/>
      <c r="N59" s="81"/>
      <c r="O59" s="81"/>
      <c r="P59" s="83"/>
    </row>
    <row r="60" spans="1:16" ht="75.75" customHeight="1" thickBot="1">
      <c r="A60" s="143"/>
      <c r="B60" s="155"/>
      <c r="C60" s="67"/>
      <c r="D60" s="58" t="s">
        <v>78</v>
      </c>
      <c r="E60" s="59">
        <v>8000</v>
      </c>
      <c r="F60" s="60"/>
      <c r="G60" s="60">
        <v>25000</v>
      </c>
      <c r="H60" s="60"/>
      <c r="I60" s="38">
        <f>E60+F60+G60+H60</f>
        <v>33000</v>
      </c>
      <c r="J60" s="59"/>
      <c r="K60" s="60"/>
      <c r="L60" s="60"/>
      <c r="M60" s="60">
        <v>14000</v>
      </c>
      <c r="N60" s="4">
        <f t="shared" si="0"/>
        <v>14000</v>
      </c>
      <c r="O60" s="38">
        <f t="shared" si="1"/>
        <v>47000</v>
      </c>
      <c r="P60" s="62" t="s">
        <v>29</v>
      </c>
    </row>
    <row r="61" spans="1:16" ht="15.75" thickBot="1">
      <c r="A61" s="135" t="s">
        <v>79</v>
      </c>
      <c r="B61" s="137"/>
      <c r="C61" s="137"/>
      <c r="D61" s="153"/>
      <c r="E61" s="26">
        <f t="shared" ref="E61:I61" si="6">SUM(E58:E60)</f>
        <v>8000</v>
      </c>
      <c r="F61" s="25">
        <f t="shared" si="6"/>
        <v>0</v>
      </c>
      <c r="G61" s="25">
        <f t="shared" si="6"/>
        <v>58500</v>
      </c>
      <c r="H61" s="25">
        <f t="shared" si="6"/>
        <v>30000</v>
      </c>
      <c r="I61" s="24">
        <f t="shared" si="6"/>
        <v>96500</v>
      </c>
      <c r="J61" s="106">
        <f t="shared" ref="J61:M61" si="7">SUM(J58:J60)</f>
        <v>1636000</v>
      </c>
      <c r="K61" s="25">
        <f t="shared" si="7"/>
        <v>0</v>
      </c>
      <c r="L61" s="25">
        <f t="shared" si="7"/>
        <v>284000</v>
      </c>
      <c r="M61" s="25">
        <f t="shared" si="7"/>
        <v>14000</v>
      </c>
      <c r="N61" s="107">
        <f t="shared" si="0"/>
        <v>1934000</v>
      </c>
      <c r="O61" s="38">
        <f t="shared" si="1"/>
        <v>2030500</v>
      </c>
      <c r="P61" s="26">
        <f t="shared" ref="P61" si="8">SUM(P58)</f>
        <v>0</v>
      </c>
    </row>
    <row r="62" spans="1:16" ht="24" customHeight="1" thickBot="1">
      <c r="A62" s="150" t="s">
        <v>80</v>
      </c>
      <c r="B62" s="151"/>
      <c r="C62" s="151"/>
      <c r="D62" s="152"/>
      <c r="E62" s="52">
        <f t="shared" ref="E62:I62" si="9">E56+E61</f>
        <v>524000</v>
      </c>
      <c r="F62" s="52">
        <f t="shared" si="9"/>
        <v>45000</v>
      </c>
      <c r="G62" s="52">
        <f t="shared" si="9"/>
        <v>3529500</v>
      </c>
      <c r="H62" s="52">
        <f t="shared" si="9"/>
        <v>1769750</v>
      </c>
      <c r="I62" s="110">
        <f t="shared" si="9"/>
        <v>5868250</v>
      </c>
      <c r="J62" s="52">
        <f t="shared" ref="J62:M62" si="10">J56+J61</f>
        <v>7090000</v>
      </c>
      <c r="K62" s="52">
        <f t="shared" si="10"/>
        <v>100000</v>
      </c>
      <c r="L62" s="52">
        <f t="shared" si="10"/>
        <v>2099000</v>
      </c>
      <c r="M62" s="52">
        <f t="shared" si="10"/>
        <v>268000</v>
      </c>
      <c r="N62" s="108">
        <f t="shared" si="0"/>
        <v>9557000</v>
      </c>
      <c r="O62" s="109">
        <f t="shared" si="1"/>
        <v>15425250</v>
      </c>
      <c r="P62" s="95"/>
    </row>
    <row r="63" spans="1:16">
      <c r="J63" s="2"/>
      <c r="K63" s="2"/>
      <c r="M63" s="2"/>
      <c r="N63" s="2"/>
    </row>
    <row r="65" spans="1:15" ht="20.25">
      <c r="A65" s="149" t="s">
        <v>81</v>
      </c>
      <c r="B65" s="149"/>
      <c r="C65" s="149"/>
      <c r="D65" s="149"/>
      <c r="E65" s="149"/>
      <c r="F65" s="149"/>
    </row>
    <row r="67" spans="1:15" ht="21">
      <c r="I67" s="115" t="s">
        <v>82</v>
      </c>
      <c r="J67" s="116"/>
      <c r="K67" s="116"/>
      <c r="L67" s="90"/>
      <c r="M67" s="90"/>
      <c r="N67" s="90"/>
      <c r="O67" s="90"/>
    </row>
    <row r="69" spans="1:15" ht="21">
      <c r="I69" s="114" t="s">
        <v>83</v>
      </c>
      <c r="J69" s="91"/>
      <c r="K69" s="91"/>
      <c r="L69" s="91"/>
      <c r="M69" s="91"/>
      <c r="N69" s="91"/>
      <c r="O69" s="91"/>
    </row>
  </sheetData>
  <mergeCells count="21">
    <mergeCell ref="A65:F65"/>
    <mergeCell ref="A62:D62"/>
    <mergeCell ref="A61:D61"/>
    <mergeCell ref="B58:B60"/>
    <mergeCell ref="A58:A60"/>
    <mergeCell ref="A6:B6"/>
    <mergeCell ref="I18:I20"/>
    <mergeCell ref="P18:P20"/>
    <mergeCell ref="A56:D56"/>
    <mergeCell ref="A17:A20"/>
    <mergeCell ref="B17:B20"/>
    <mergeCell ref="D17:D20"/>
    <mergeCell ref="E17:I17"/>
    <mergeCell ref="A46:A52"/>
    <mergeCell ref="B46:B53"/>
    <mergeCell ref="A10:C10"/>
    <mergeCell ref="A11:C11"/>
    <mergeCell ref="A15:P15"/>
    <mergeCell ref="A12:B12"/>
    <mergeCell ref="J17:O17"/>
    <mergeCell ref="O18:O20"/>
  </mergeCells>
  <pageMargins left="0.15748031496062992" right="0.23622047244094491" top="0.47244094488188981" bottom="0.39370078740157483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1" zoomScaleNormal="100" workbookViewId="0" xr3:uid="{958C4451-9541-5A59-BF78-D2F731DF1C81}">
      <selection activeCell="E16" sqref="E16"/>
    </sheetView>
  </sheetViews>
  <sheetFormatPr defaultRowHeight="15"/>
  <cols>
    <col min="1" max="1" width="4" customWidth="1"/>
    <col min="2" max="2" width="21.28515625" customWidth="1"/>
    <col min="3" max="3" width="14.28515625" customWidth="1"/>
    <col min="4" max="4" width="16" customWidth="1"/>
    <col min="5" max="5" width="36.85546875" customWidth="1"/>
    <col min="6" max="6" width="11.7109375" customWidth="1"/>
    <col min="7" max="7" width="11.85546875" customWidth="1"/>
  </cols>
  <sheetData>
    <row r="1" spans="1:9" ht="22.5" customHeight="1" thickBot="1">
      <c r="A1" s="168" t="s">
        <v>84</v>
      </c>
      <c r="B1" s="170" t="s">
        <v>85</v>
      </c>
      <c r="C1" s="124" t="s">
        <v>86</v>
      </c>
      <c r="D1" s="122" t="s">
        <v>13</v>
      </c>
      <c r="E1" s="170" t="s">
        <v>20</v>
      </c>
      <c r="F1" s="166" t="s">
        <v>87</v>
      </c>
      <c r="G1" s="166" t="s">
        <v>88</v>
      </c>
    </row>
    <row r="2" spans="1:9" ht="15.75" hidden="1" customHeight="1" thickBot="1">
      <c r="A2" s="169"/>
      <c r="B2" s="171"/>
      <c r="C2" s="125"/>
      <c r="D2" s="123"/>
      <c r="E2" s="171"/>
      <c r="F2" s="167"/>
      <c r="G2" s="167"/>
    </row>
    <row r="3" spans="1:9" ht="81.75" customHeight="1" thickBot="1">
      <c r="A3" s="33" t="s">
        <v>89</v>
      </c>
      <c r="B3" s="33" t="s">
        <v>90</v>
      </c>
      <c r="C3" s="36" t="s">
        <v>91</v>
      </c>
      <c r="D3" s="34" t="s">
        <v>92</v>
      </c>
      <c r="E3" s="35" t="s">
        <v>93</v>
      </c>
      <c r="F3" s="10"/>
      <c r="G3" s="23"/>
      <c r="I3" s="32"/>
    </row>
    <row r="4" spans="1:9" ht="19.5" customHeight="1" thickBot="1">
      <c r="A4" s="156" t="s">
        <v>94</v>
      </c>
      <c r="B4" s="157"/>
      <c r="C4" s="157"/>
      <c r="D4" s="157"/>
      <c r="E4" s="157"/>
      <c r="F4" s="40">
        <v>43000</v>
      </c>
      <c r="G4" s="41">
        <v>42125</v>
      </c>
    </row>
    <row r="5" spans="1:9" ht="114" customHeight="1" thickBot="1">
      <c r="A5" s="126" t="s">
        <v>95</v>
      </c>
      <c r="B5" s="127" t="s">
        <v>96</v>
      </c>
      <c r="C5" s="37" t="s">
        <v>97</v>
      </c>
      <c r="D5" s="9" t="s">
        <v>98</v>
      </c>
      <c r="E5" s="11" t="s">
        <v>99</v>
      </c>
      <c r="F5" s="10"/>
      <c r="G5" s="23"/>
      <c r="H5" s="32"/>
    </row>
    <row r="6" spans="1:9" ht="15.75" customHeight="1" thickBot="1">
      <c r="A6" s="156" t="s">
        <v>100</v>
      </c>
      <c r="B6" s="157"/>
      <c r="C6" s="157"/>
      <c r="D6" s="157"/>
      <c r="E6" s="158"/>
      <c r="F6" s="39">
        <v>42000</v>
      </c>
      <c r="G6" s="41">
        <v>41698.75</v>
      </c>
    </row>
    <row r="7" spans="1:9" ht="38.25" customHeight="1" thickBot="1">
      <c r="A7" s="159" t="s">
        <v>101</v>
      </c>
      <c r="B7" s="159" t="s">
        <v>102</v>
      </c>
      <c r="C7" s="163" t="s">
        <v>103</v>
      </c>
      <c r="D7" s="159" t="s">
        <v>104</v>
      </c>
      <c r="E7" s="17" t="s">
        <v>105</v>
      </c>
      <c r="F7" s="10"/>
      <c r="G7" s="23"/>
    </row>
    <row r="8" spans="1:9" ht="35.25" customHeight="1" thickBot="1">
      <c r="A8" s="159"/>
      <c r="B8" s="159"/>
      <c r="C8" s="159"/>
      <c r="D8" s="159"/>
      <c r="E8" s="12" t="s">
        <v>106</v>
      </c>
      <c r="F8" s="10"/>
      <c r="G8" s="23"/>
    </row>
    <row r="9" spans="1:9" ht="47.25" customHeight="1" thickBot="1">
      <c r="A9" s="159"/>
      <c r="B9" s="159"/>
      <c r="C9" s="159"/>
      <c r="D9" s="159"/>
      <c r="E9" s="12" t="s">
        <v>107</v>
      </c>
      <c r="F9" s="10"/>
      <c r="G9" s="23"/>
    </row>
    <row r="10" spans="1:9" ht="53.25" customHeight="1" thickBot="1">
      <c r="A10" s="159"/>
      <c r="B10" s="159"/>
      <c r="C10" s="159"/>
      <c r="D10" s="159"/>
      <c r="E10" s="12" t="s">
        <v>108</v>
      </c>
      <c r="F10" s="10"/>
      <c r="G10" s="23"/>
    </row>
    <row r="11" spans="1:9" ht="39.75" customHeight="1" thickBot="1">
      <c r="A11" s="159"/>
      <c r="B11" s="159"/>
      <c r="C11" s="159"/>
      <c r="D11" s="163" t="s">
        <v>109</v>
      </c>
      <c r="E11" s="12" t="s">
        <v>110</v>
      </c>
      <c r="F11" s="10"/>
      <c r="G11" s="23"/>
    </row>
    <row r="12" spans="1:9" ht="39.75" customHeight="1" thickBot="1">
      <c r="A12" s="159"/>
      <c r="B12" s="159"/>
      <c r="C12" s="159"/>
      <c r="D12" s="159"/>
      <c r="E12" s="12" t="s">
        <v>111</v>
      </c>
      <c r="F12" s="10"/>
      <c r="G12" s="23"/>
    </row>
    <row r="13" spans="1:9" ht="15.75" thickBot="1">
      <c r="A13" s="159"/>
      <c r="B13" s="159"/>
      <c r="C13" s="159"/>
      <c r="D13" s="159"/>
      <c r="E13" s="13" t="s">
        <v>112</v>
      </c>
      <c r="F13" s="10"/>
      <c r="G13" s="23"/>
    </row>
    <row r="14" spans="1:9" ht="30.75" customHeight="1" thickBot="1">
      <c r="A14" s="159"/>
      <c r="B14" s="159"/>
      <c r="C14" s="159"/>
      <c r="D14" s="159"/>
      <c r="E14" s="13" t="s">
        <v>113</v>
      </c>
      <c r="F14" s="10"/>
      <c r="G14" s="23"/>
    </row>
    <row r="15" spans="1:9" ht="42.75" customHeight="1" thickBot="1">
      <c r="A15" s="159"/>
      <c r="B15" s="159"/>
      <c r="C15" s="159"/>
      <c r="D15" s="159"/>
      <c r="E15" s="61" t="s">
        <v>114</v>
      </c>
      <c r="F15" s="10"/>
      <c r="G15" s="23"/>
    </row>
    <row r="16" spans="1:9" ht="30.75" customHeight="1" thickBot="1">
      <c r="A16" s="159"/>
      <c r="B16" s="159"/>
      <c r="C16" s="159"/>
      <c r="D16" s="159"/>
      <c r="E16" s="61"/>
      <c r="F16" s="10"/>
      <c r="G16" s="23"/>
    </row>
    <row r="17" spans="1:7" ht="30.75" customHeight="1" thickBot="1">
      <c r="A17" s="159"/>
      <c r="B17" s="159"/>
      <c r="C17" s="159"/>
      <c r="D17" s="159"/>
      <c r="E17" s="61"/>
      <c r="F17" s="10"/>
      <c r="G17" s="23"/>
    </row>
    <row r="18" spans="1:7" ht="30.75" customHeight="1" thickBot="1">
      <c r="A18" s="159"/>
      <c r="B18" s="159"/>
      <c r="C18" s="159"/>
      <c r="D18" s="159"/>
      <c r="E18" s="61"/>
      <c r="F18" s="10"/>
      <c r="G18" s="23"/>
    </row>
    <row r="19" spans="1:7" ht="30.75" customHeight="1" thickBot="1">
      <c r="A19" s="160"/>
      <c r="B19" s="160"/>
      <c r="C19" s="160"/>
      <c r="D19" s="160"/>
      <c r="E19" s="14" t="s">
        <v>115</v>
      </c>
      <c r="F19" s="15"/>
      <c r="G19" s="23"/>
    </row>
    <row r="20" spans="1:7" ht="17.25" customHeight="1" thickBot="1">
      <c r="A20" s="156" t="s">
        <v>72</v>
      </c>
      <c r="B20" s="157"/>
      <c r="C20" s="157"/>
      <c r="D20" s="157"/>
      <c r="E20" s="158"/>
      <c r="F20" s="40">
        <v>2272692.69</v>
      </c>
      <c r="G20" s="41">
        <v>2193641.02</v>
      </c>
    </row>
    <row r="21" spans="1:7" ht="30" customHeight="1" thickBot="1">
      <c r="A21" s="161" t="s">
        <v>116</v>
      </c>
      <c r="B21" s="163" t="s">
        <v>117</v>
      </c>
      <c r="C21" s="164" t="s">
        <v>118</v>
      </c>
      <c r="D21" s="163" t="s">
        <v>119</v>
      </c>
      <c r="E21" s="11" t="s">
        <v>120</v>
      </c>
      <c r="F21" s="10"/>
      <c r="G21" s="23"/>
    </row>
    <row r="22" spans="1:7" ht="87" customHeight="1" thickBot="1">
      <c r="A22" s="162"/>
      <c r="B22" s="160"/>
      <c r="C22" s="165"/>
      <c r="D22" s="160"/>
      <c r="E22" s="16" t="s">
        <v>121</v>
      </c>
      <c r="F22" s="10"/>
      <c r="G22" s="23"/>
    </row>
    <row r="23" spans="1:7" ht="14.25" customHeight="1" thickBot="1">
      <c r="A23" s="156" t="s">
        <v>79</v>
      </c>
      <c r="B23" s="157"/>
      <c r="C23" s="157"/>
      <c r="D23" s="157"/>
      <c r="E23" s="158"/>
      <c r="F23" s="40">
        <v>252088.6</v>
      </c>
      <c r="G23" s="41">
        <v>246675.3</v>
      </c>
    </row>
    <row r="24" spans="1:7" ht="21.75" customHeight="1" thickBot="1">
      <c r="A24" s="18" t="s">
        <v>122</v>
      </c>
      <c r="B24" s="20"/>
      <c r="C24" s="20"/>
      <c r="D24" s="20"/>
      <c r="E24" s="19"/>
      <c r="F24" s="21">
        <f>F4+F6+F20+F23</f>
        <v>2609781.29</v>
      </c>
      <c r="G24" s="22">
        <f>G4+G6+G20+G23</f>
        <v>2524140.0699999998</v>
      </c>
    </row>
  </sheetData>
  <mergeCells count="18">
    <mergeCell ref="F1:F2"/>
    <mergeCell ref="G1:G2"/>
    <mergeCell ref="A1:A2"/>
    <mergeCell ref="B1:B2"/>
    <mergeCell ref="E1:E2"/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 xr3:uid="{842E5F09-E766-5B8D-85AF-A39847EA96FD}">
      <selection activeCell="G8" sqref="G8"/>
    </sheetView>
  </sheetViews>
  <sheetFormatPr defaultRowHeight="15"/>
  <cols>
    <col min="1" max="1" width="2.7109375" customWidth="1"/>
    <col min="2" max="2" width="13.28515625" customWidth="1"/>
    <col min="3" max="3" width="11.7109375" customWidth="1"/>
    <col min="4" max="4" width="16.28515625" customWidth="1"/>
    <col min="5" max="5" width="35.140625" customWidth="1"/>
    <col min="6" max="6" width="6.85546875" customWidth="1"/>
    <col min="7" max="7" width="15" customWidth="1"/>
  </cols>
  <sheetData>
    <row r="1" spans="1:7" ht="24">
      <c r="A1" s="168" t="s">
        <v>123</v>
      </c>
      <c r="B1" s="168" t="s">
        <v>85</v>
      </c>
      <c r="C1" s="122" t="s">
        <v>86</v>
      </c>
      <c r="D1" s="122" t="s">
        <v>13</v>
      </c>
      <c r="E1" s="168" t="s">
        <v>20</v>
      </c>
      <c r="F1" s="172" t="s">
        <v>124</v>
      </c>
      <c r="G1" s="166" t="s">
        <v>125</v>
      </c>
    </row>
    <row r="2" spans="1:7" ht="34.15" customHeight="1" thickBot="1">
      <c r="A2" s="169"/>
      <c r="B2" s="169"/>
      <c r="C2" s="123"/>
      <c r="D2" s="123"/>
      <c r="E2" s="169"/>
      <c r="F2" s="173"/>
      <c r="G2" s="167"/>
    </row>
    <row r="3" spans="1:7" ht="102" thickBot="1">
      <c r="A3" s="16" t="s">
        <v>89</v>
      </c>
      <c r="B3" s="33" t="s">
        <v>90</v>
      </c>
      <c r="C3" s="46" t="s">
        <v>91</v>
      </c>
      <c r="D3" s="14" t="s">
        <v>92</v>
      </c>
      <c r="E3" s="35" t="s">
        <v>93</v>
      </c>
      <c r="F3" s="42" t="s">
        <v>126</v>
      </c>
      <c r="G3" s="49" t="s">
        <v>127</v>
      </c>
    </row>
    <row r="4" spans="1:7" ht="147" thickBot="1">
      <c r="A4" s="11" t="s">
        <v>95</v>
      </c>
      <c r="B4" s="11" t="s">
        <v>96</v>
      </c>
      <c r="C4" s="47" t="s">
        <v>97</v>
      </c>
      <c r="D4" s="48" t="s">
        <v>98</v>
      </c>
      <c r="E4" s="11" t="s">
        <v>99</v>
      </c>
      <c r="F4" s="42" t="s">
        <v>128</v>
      </c>
      <c r="G4" s="49" t="s">
        <v>129</v>
      </c>
    </row>
    <row r="5" spans="1:7" ht="24.6" customHeight="1" thickBot="1">
      <c r="A5" s="159" t="s">
        <v>101</v>
      </c>
      <c r="B5" s="159" t="s">
        <v>102</v>
      </c>
      <c r="C5" s="159" t="s">
        <v>103</v>
      </c>
      <c r="D5" s="159" t="s">
        <v>104</v>
      </c>
      <c r="E5" s="17" t="s">
        <v>105</v>
      </c>
      <c r="F5" s="43" t="s">
        <v>128</v>
      </c>
      <c r="G5" s="49" t="s">
        <v>130</v>
      </c>
    </row>
    <row r="6" spans="1:7" ht="24.75" thickBot="1">
      <c r="A6" s="159"/>
      <c r="B6" s="159"/>
      <c r="C6" s="159"/>
      <c r="D6" s="159"/>
      <c r="E6" s="12" t="s">
        <v>106</v>
      </c>
      <c r="F6" s="43" t="s">
        <v>128</v>
      </c>
      <c r="G6" s="49" t="s">
        <v>131</v>
      </c>
    </row>
    <row r="7" spans="1:7" ht="60.75" thickBot="1">
      <c r="A7" s="159"/>
      <c r="B7" s="159"/>
      <c r="C7" s="159"/>
      <c r="D7" s="159"/>
      <c r="E7" s="12" t="s">
        <v>107</v>
      </c>
      <c r="F7" s="43" t="s">
        <v>128</v>
      </c>
      <c r="G7" s="49" t="s">
        <v>132</v>
      </c>
    </row>
    <row r="8" spans="1:7" ht="48.75" thickBot="1">
      <c r="A8" s="159"/>
      <c r="B8" s="159"/>
      <c r="C8" s="159"/>
      <c r="D8" s="159"/>
      <c r="E8" s="12" t="s">
        <v>108</v>
      </c>
      <c r="F8" s="43" t="s">
        <v>133</v>
      </c>
      <c r="G8" s="49" t="s">
        <v>134</v>
      </c>
    </row>
    <row r="9" spans="1:7" ht="24.6" customHeight="1" thickBot="1">
      <c r="A9" s="159"/>
      <c r="B9" s="159"/>
      <c r="C9" s="159"/>
      <c r="D9" s="163" t="s">
        <v>109</v>
      </c>
      <c r="E9" s="12" t="s">
        <v>110</v>
      </c>
      <c r="F9" s="43" t="s">
        <v>128</v>
      </c>
      <c r="G9" s="49" t="s">
        <v>135</v>
      </c>
    </row>
    <row r="10" spans="1:7" ht="24.75" thickBot="1">
      <c r="A10" s="159"/>
      <c r="B10" s="159"/>
      <c r="C10" s="159"/>
      <c r="D10" s="159"/>
      <c r="E10" s="13" t="s">
        <v>112</v>
      </c>
      <c r="F10" s="43"/>
      <c r="G10" s="49" t="s">
        <v>136</v>
      </c>
    </row>
    <row r="11" spans="1:7" ht="24.75" thickBot="1">
      <c r="A11" s="159"/>
      <c r="B11" s="159"/>
      <c r="C11" s="159"/>
      <c r="D11" s="159"/>
      <c r="E11" s="13" t="s">
        <v>113</v>
      </c>
      <c r="F11" s="43"/>
      <c r="G11" s="49" t="s">
        <v>137</v>
      </c>
    </row>
    <row r="12" spans="1:7" ht="42.6" customHeight="1" thickBot="1">
      <c r="A12" s="160"/>
      <c r="B12" s="160"/>
      <c r="C12" s="160"/>
      <c r="D12" s="160"/>
      <c r="E12" s="14" t="s">
        <v>115</v>
      </c>
      <c r="F12" s="44"/>
      <c r="G12" s="50" t="s">
        <v>138</v>
      </c>
    </row>
    <row r="13" spans="1:7" ht="33" customHeight="1" thickBot="1">
      <c r="A13" s="161" t="s">
        <v>116</v>
      </c>
      <c r="B13" s="163" t="s">
        <v>117</v>
      </c>
      <c r="C13" s="164" t="s">
        <v>118</v>
      </c>
      <c r="D13" s="163" t="s">
        <v>119</v>
      </c>
      <c r="E13" s="11" t="s">
        <v>120</v>
      </c>
      <c r="F13" s="42" t="s">
        <v>128</v>
      </c>
      <c r="G13" s="51" t="s">
        <v>139</v>
      </c>
    </row>
    <row r="14" spans="1:7" ht="187.15" customHeight="1" thickBot="1">
      <c r="A14" s="162"/>
      <c r="B14" s="160"/>
      <c r="C14" s="165"/>
      <c r="D14" s="160"/>
      <c r="E14" s="16" t="s">
        <v>121</v>
      </c>
      <c r="F14" s="45"/>
      <c r="G14" s="50" t="s">
        <v>140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Malogorski</dc:creator>
  <cp:keywords/>
  <dc:description/>
  <cp:lastModifiedBy>Ksenija</cp:lastModifiedBy>
  <cp:revision/>
  <dcterms:created xsi:type="dcterms:W3CDTF">2016-03-18T11:29:27Z</dcterms:created>
  <dcterms:modified xsi:type="dcterms:W3CDTF">2018-05-21T07:22:50Z</dcterms:modified>
  <cp:category/>
  <cp:contentStatus/>
</cp:coreProperties>
</file>